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comments11.xml" ContentType="application/vnd.openxmlformats-officedocument.spreadsheetml.comments+xml"/>
  <Override PartName="/xl/threadedComments/threadedComment10.xml" ContentType="application/vnd.ms-excel.threadedcomments+xml"/>
  <Override PartName="/xl/comments12.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pinzon\Downloads\"/>
    </mc:Choice>
  </mc:AlternateContent>
  <xr:revisionPtr revIDLastSave="0" documentId="13_ncr:1_{88E1DDFB-19A5-4B27-BBB6-43E226894893}" xr6:coauthVersionLast="47" xr6:coauthVersionMax="47" xr10:uidLastSave="{00000000-0000-0000-0000-000000000000}"/>
  <bookViews>
    <workbookView xWindow="-120" yWindow="-120" windowWidth="20730" windowHeight="11160" firstSheet="4" activeTab="8" xr2:uid="{EE14DBE4-A457-4FB5-B8B3-A542B8694726}"/>
  </bookViews>
  <sheets>
    <sheet name="SPE 2026 (1)" sheetId="12" r:id="rId1"/>
    <sheet name="SCS 2026 (2)" sheetId="15" r:id="rId2"/>
    <sheet name="COMUNICACIONES  2026 (3)" sheetId="9" r:id="rId3"/>
    <sheet name="COMUNIDADES ENERGETICAS (4)" sheetId="8" r:id="rId4"/>
    <sheet name="GABYS (5)" sheetId="7" r:id="rId5"/>
    <sheet name="2026 JURIDICA (6)" sheetId="6" r:id="rId6"/>
    <sheet name="2026 PLANEACIÓN OE (7)" sheetId="5" r:id="rId7"/>
    <sheet name="2026 TH (8)" sheetId="3" r:id="rId8"/>
    <sheet name="UCID (9)" sheetId="1" r:id="rId9"/>
    <sheet name="2026 TSI (10)" sheetId="2" r:id="rId10"/>
    <sheet name="2026 CONTROL INTERNO (11)" sheetId="13" r:id="rId11"/>
    <sheet name="FINANCIERA 2026 (12)" sheetId="14" r:id="rId12"/>
  </sheets>
  <definedNames>
    <definedName name="_xlnm._FilterDatabase" localSheetId="10" hidden="1">'2026 CONTROL INTERNO (11)'!$B$3:$I$5</definedName>
    <definedName name="_xlnm._FilterDatabase" localSheetId="5" hidden="1">'2026 JURIDICA (6)'!$B$3:$I$6</definedName>
    <definedName name="_xlnm._FilterDatabase" localSheetId="6" hidden="1">'2026 PLANEACIÓN OE (7)'!$B$3:$I$9</definedName>
    <definedName name="_xlnm._FilterDatabase" localSheetId="7" hidden="1">'2026 TH (8)'!$B$3:$I$5</definedName>
    <definedName name="_xlnm._FilterDatabase" localSheetId="9" hidden="1">'2026 TSI (10)'!$B$3:$I$3</definedName>
    <definedName name="_xlnm._FilterDatabase" localSheetId="2" hidden="1">'COMUNICACIONES  2026 (3)'!$A$3:$G$3</definedName>
    <definedName name="_xlnm._FilterDatabase" localSheetId="3" hidden="1">'COMUNIDADES ENERGETICAS (4)'!$B$3:$I$5</definedName>
    <definedName name="_xlnm._FilterDatabase" localSheetId="11" hidden="1">'FINANCIERA 2026 (12)'!$B$3:$I$9</definedName>
    <definedName name="_xlnm._FilterDatabase" localSheetId="4" hidden="1">'GABYS (5)'!$B$3:$I$6</definedName>
    <definedName name="_xlnm._FilterDatabase" localSheetId="1" hidden="1">'SCS 2026 (2)'!$A$2:$H$10</definedName>
    <definedName name="_xlnm._FilterDatabase" localSheetId="8" hidden="1">'UCID (9)'!$B$3:$I$5</definedName>
    <definedName name="_xlnm.Print_Area" localSheetId="5">'2026 JURIDICA (6)'!$B$2:$AO$6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5" l="1"/>
  <c r="P10" i="15"/>
  <c r="O10" i="15"/>
  <c r="N10" i="15"/>
  <c r="M10" i="15"/>
  <c r="L10" i="15" s="1"/>
  <c r="K7" i="12" l="1"/>
  <c r="K6" i="12"/>
  <c r="K5" i="12"/>
  <c r="K4" i="12"/>
  <c r="K3" i="12"/>
  <c r="J15" i="9" l="1"/>
  <c r="J13" i="9"/>
  <c r="J12" i="9"/>
  <c r="J11" i="9"/>
  <c r="J10" i="9"/>
  <c r="J9" i="9"/>
  <c r="J8" i="9"/>
  <c r="J7" i="9"/>
  <c r="J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M</author>
  </authors>
  <commentList>
    <comment ref="AH3" authorId="0" shapeId="0" xr:uid="{9B16C398-D566-43F8-8FF8-980158653965}">
      <text>
        <r>
          <rPr>
            <sz val="9"/>
            <color indexed="81"/>
            <rFont val="Tahoma"/>
            <family val="2"/>
          </rPr>
          <t>Desde planeación no se evidencia el soporte de esta actividad</t>
        </r>
      </text>
    </comment>
    <comment ref="AH7" authorId="0" shapeId="0" xr:uid="{1A7E8128-BC30-4C69-9D47-F55E6EFB9B4F}">
      <text>
        <r>
          <rPr>
            <sz val="9"/>
            <color indexed="81"/>
            <rFont val="Tahoma"/>
            <family val="2"/>
          </rPr>
          <t>Desde planeación no se evidencia el soporte de esta actividad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tc={DEECEA4D-6E94-4EBB-805C-1A69EFAEE673}</author>
  </authors>
  <commentList>
    <comment ref="H3" authorId="0" shapeId="0" xr:uid="{DEECEA4D-6E94-4EBB-805C-1A69EFAEE673}">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tc={F348018D-87FF-484A-AD11-6884B71D2471}</author>
  </authors>
  <commentList>
    <comment ref="H3" authorId="0" shapeId="0" xr:uid="{F348018D-87FF-484A-AD11-6884B71D2471}">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tc={FCEA2FEA-6B5A-471A-9078-C6FD3916B7DC}</author>
  </authors>
  <commentList>
    <comment ref="H3" authorId="0" shapeId="0" xr:uid="{FCEA2FEA-6B5A-471A-9078-C6FD3916B7DC}">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tc={07BCF854-315A-4BE7-8C9B-36D1437E2D26}</author>
  </authors>
  <commentList>
    <comment ref="G2" authorId="0" shapeId="0" xr:uid="{07BCF854-315A-4BE7-8C9B-36D1437E2D26}">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tc={966922CE-49F1-4CC7-B918-3B0F850B3C25}</author>
  </authors>
  <commentList>
    <comment ref="F9" authorId="0" shapeId="0" xr:uid="{966922CE-49F1-4CC7-B918-3B0F850B3C2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Evaluar la posibilidad de pagar una herramienta de medición digital.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tc={140EE090-A06C-4DCC-932F-6FED2A3EB161}</author>
  </authors>
  <commentList>
    <comment ref="H3" authorId="0" shapeId="0" xr:uid="{140EE090-A06C-4DCC-932F-6FED2A3EB161}">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tc={F1CBBA15-2BD2-43C2-AE15-291156C14A19}</author>
  </authors>
  <commentList>
    <comment ref="H3" authorId="0" shapeId="0" xr:uid="{F1CBBA15-2BD2-43C2-AE15-291156C14A19}">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tc={DE3CC59E-B37A-4D0B-83DF-C838005924B5}</author>
  </authors>
  <commentList>
    <comment ref="H3" authorId="0" shapeId="0" xr:uid="{DE3CC59E-B37A-4D0B-83DF-C838005924B5}">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tc={B6DAC1BA-8E1D-4267-A440-95FD2EE54961}</author>
  </authors>
  <commentList>
    <comment ref="H3" authorId="0" shapeId="0" xr:uid="{B6DAC1BA-8E1D-4267-A440-95FD2EE54961}">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tc={E7331513-6B17-4F41-AB8D-8E055C9D60FA}</author>
  </authors>
  <commentList>
    <comment ref="H3" authorId="0" shapeId="0" xr:uid="{E7331513-6B17-4F41-AB8D-8E055C9D60FA}">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tc={7FA601A1-63DF-4BE3-961C-D6CD985BF9CF}</author>
  </authors>
  <commentList>
    <comment ref="H3" authorId="0" shapeId="0" xr:uid="{7FA601A1-63DF-4BE3-961C-D6CD985BF9CF}">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sharedStrings.xml><?xml version="1.0" encoding="utf-8"?>
<sst xmlns="http://schemas.openxmlformats.org/spreadsheetml/2006/main" count="1003" uniqueCount="375">
  <si>
    <t>PLANES DE ACCIÓN OPERATIVOS INSTITUCIONALES 2026</t>
  </si>
  <si>
    <t xml:space="preserve">PROGRAMACIÓN  TRIMESTRAL  2026				</t>
  </si>
  <si>
    <t xml:space="preserve">AVANCE PRIMER TRIMESTRE </t>
  </si>
  <si>
    <t xml:space="preserve">AVANCE SEGUNDO TRIMESTRE </t>
  </si>
  <si>
    <t xml:space="preserve">AVANCE TERCER TRIMESTRE </t>
  </si>
  <si>
    <t xml:space="preserve">AVANCE CUARTO TRIMESTRE </t>
  </si>
  <si>
    <t>ÁREA RESPONSABLE</t>
  </si>
  <si>
    <t xml:space="preserve">Area responsable </t>
  </si>
  <si>
    <t>LÍNEA ESTRATÉGICA</t>
  </si>
  <si>
    <t>OBJETIVO ESTRATÉGICO /PROCESO</t>
  </si>
  <si>
    <t xml:space="preserve">PROYECTO DE INVERSIÓN </t>
  </si>
  <si>
    <t>PLAN DE ACCIÓN</t>
  </si>
  <si>
    <t>UNIDAD DE MEDIDA</t>
  </si>
  <si>
    <t xml:space="preserve">ACTIVIDAD A DESARROLAR </t>
  </si>
  <si>
    <t xml:space="preserve">DOCUMENTO SOPORTE/ PRODUCTO DE LA ACTIVIDAD </t>
  </si>
  <si>
    <t>RESPONSABLE DE ACTIVIDAD (ÁREA - NOMBRE DE LA PERSONA)</t>
  </si>
  <si>
    <t xml:space="preserve">RECURSOS PRESUPUESTALES </t>
  </si>
  <si>
    <t>META DE LA ACTIVIDAD ANUAL</t>
  </si>
  <si>
    <t xml:space="preserve">PRIMER TRIMESTRE </t>
  </si>
  <si>
    <t xml:space="preserve">SEGUNDO TRIMESTRE </t>
  </si>
  <si>
    <t xml:space="preserve">TERCER TRIMESTRE </t>
  </si>
  <si>
    <t xml:space="preserve">CUARTO TRIMESTRE </t>
  </si>
  <si>
    <t xml:space="preserve">AVANCE DE LA META </t>
  </si>
  <si>
    <t>% DE CUMPLIMIENTO PRIMER TRIMESTRE</t>
  </si>
  <si>
    <t xml:space="preserve"> $ EJECUCIÓN PRESUPUESTAL
Obligaciones</t>
  </si>
  <si>
    <t xml:space="preserve">GESTIONES PARA ALCANZAR LA META DE LA ACTIVIDAD </t>
  </si>
  <si>
    <t>EVIDENCIAS
Enlace Onedrive</t>
  </si>
  <si>
    <t>% DE CUMPLIMIENTO SEGUNDO TRIMESTRE</t>
  </si>
  <si>
    <t>% DE CUMPLIMIENTO TERCER TRIMESTRE</t>
  </si>
  <si>
    <t>% DE CUMPLIMIENTO CUARTO TRIMESTRE</t>
  </si>
  <si>
    <t>Subdirección de Planificación Energética</t>
  </si>
  <si>
    <t>Subdirección de Planificación Energetica</t>
  </si>
  <si>
    <t>Externa</t>
  </si>
  <si>
    <t>Formulación e implementación de soluciones energéticas sostenibles, con énfasis en fuentes no convencionales de energía renovable en el territorio Nacional</t>
  </si>
  <si>
    <t>1. Caracterizar potenciales usuarios y estructurar proyectos energéticos viables técnica y financieramente basados en Fuentes No Convencionales de Energía Renovable (FNCER).</t>
  </si>
  <si>
    <t>1.1 Realizar la caracterización de potenciales usuarios con necesidades energéticas.</t>
  </si>
  <si>
    <t>Listados de potenciales usuarios</t>
  </si>
  <si>
    <t xml:space="preserve">SUBDIRECCIÓN DE PLANIFICACIÓN - COORDINACIÓN ESTRUCTURACIÓN  </t>
  </si>
  <si>
    <t xml:space="preserve">1.2. Estructurar proyectos energéticos con soluciones FNCER, a partir del análisis de las necesidades identificadas por el IPSE, orientados a la ampliación de cobertura o el mejoramiento de la infraestructura energética. </t>
  </si>
  <si>
    <t>Proyectos estructurados / Base de datos</t>
  </si>
  <si>
    <t>1.3. Realizar el acompañamiento técnico a las entidades y/o a los prestadores del servicio de energía eléctrica, para la estructuración de proyectos energéticos.</t>
  </si>
  <si>
    <t xml:space="preserve">Acta de reuniones de acompañamiento y/o listado de asistencia o informes. </t>
  </si>
  <si>
    <t xml:space="preserve">SUBDIRECCIÓN DE PLANIFICACIÓN - COORDINACIÓN VIABILIZACIÓN </t>
  </si>
  <si>
    <t>1.4. Evaluar los proyectos presentados al IPSE por las entidades y/o prestadores del servicio de energía eléctrica.</t>
  </si>
  <si>
    <t>Documento con emisión de concepto de evaluación o revisión del proyecto.</t>
  </si>
  <si>
    <t>2. Promocionar los proyectos energéticos estructurados por el IPSE o por terceros ante los diferentes mecanismos y/o fondos de financiación.</t>
  </si>
  <si>
    <t>2.1. Presentar proyectos energéticos viables técnica y financieramente ante los diferentes mecanismos y/o fondos de financiación.</t>
  </si>
  <si>
    <t>Matriz de madurez para el registro de proyectos.</t>
  </si>
  <si>
    <t xml:space="preserve">RESPONSABLE DE ACTIVIDAD </t>
  </si>
  <si>
    <t xml:space="preserve"> $ EJECUCIÓN PRESUPUESTAL</t>
  </si>
  <si>
    <t>Subdirección de Contratos y Seguimiento</t>
  </si>
  <si>
    <t>Implementación de proyectos energéticos</t>
  </si>
  <si>
    <t>Implementar la infraestructura, asi como la energización de cada vivienda // Energización de viviendas*
Hito No 1: Suscripción de encargo fiduciario, suscripción de contrato de derivados obra e interventoría, soportes del primer trimestre.
Hito No 2: Presentación de replanteo y aprobación, soportes del segundo trimestre.
Hito No 3: Presentación soportes de compra de materiales y equipos, soportes del tercer trimestre.
Hito No 4: Soportes actas de recibo y entrega de infraestructura, soportes cuarto trimestre.</t>
  </si>
  <si>
    <r>
      <t>Contrato de encargo fiduciario/Contrato de derivados de obra suscrito/</t>
    </r>
    <r>
      <rPr>
        <sz val="9"/>
        <rFont val="Calibri"/>
        <family val="2"/>
        <scheme val="minor"/>
      </rPr>
      <t>Informe de replanteo/Ordenes de compra</t>
    </r>
    <r>
      <rPr>
        <sz val="9"/>
        <color rgb="FF000000"/>
        <rFont val="Calibri"/>
        <family val="2"/>
        <scheme val="minor"/>
      </rPr>
      <t>/Actas de recibo y entrega (Cantidad de usuarios incluidos)</t>
    </r>
  </si>
  <si>
    <t>SUBDIRECTOR SCYS / GRUPO DE SUPERVISIÓN Y SEGUIMIENTO</t>
  </si>
  <si>
    <t xml:space="preserve"> $                  38.134.791.540,00</t>
  </si>
  <si>
    <t>Realizar la supervision o interventoria a la implementación de soluciones energeticas</t>
  </si>
  <si>
    <t>Realizar la supervisión de proyectos de implementación de infraestructura para la energización de viviendas
Hito No 1: Informe mensual de supervisión y Actas de reunión - soportes del primer trimestre.
Hito No 2: Informe mensual de supervisión y Actas de reunión -  soportes del segundo trimestre.
Hito No 3: Informe mensual de supervisión y Actas de reunión  soportes del tercer trimestre.
Hito No 4: Informe mensual de supervisión, Actas de reunión, Informe de visita verificación y acta de recibo y entrega - soportes cuarto trimestre.</t>
  </si>
  <si>
    <t>Informe mensual de supervisión/Actas de reunión/ Informe de visita verificación/acta de recibo y entrega</t>
  </si>
  <si>
    <t>Implementación de sistemas de telemetría y registro administrativo.</t>
  </si>
  <si>
    <t xml:space="preserve">Elaborar y publicar Informes de Telemetría oportunos sobre la prestación del servicio de energía en las localidades ZNI, para la toma de decisiones
</t>
  </si>
  <si>
    <t>Informes de telemetria</t>
  </si>
  <si>
    <t xml:space="preserve">SUBDIRECTOR SCYS / GRUPO DE SEGUIMIENTO A LA PRESTACIÓN DEL SERVICIO
</t>
  </si>
  <si>
    <t xml:space="preserve">Actualizar en la plataforma del Sistema de Identificación y Caracterización de Oferta y Demanda Estadística del SEN - SICODE, el registro administrativo de Seguimiento a la Prestación del Servicio de Energía en Zonas No Interconectadas
</t>
  </si>
  <si>
    <t>actualizacion de Plataforma SEN-SICODE (registro administrativo "Seguimiento a la Prestación del Servicio de Energía en Zonas No Interconectadas")</t>
  </si>
  <si>
    <t>SUBDIRECTOR SCYS / GRUPO DE SEGUIMIENTO A LA PRESTACIÓN DEL SERVICIO</t>
  </si>
  <si>
    <t>Implementar 11 nuevos sistemas de medición de potenciales energéticos (radiación solar, velocidad y dirección del viento, temperatura y presión) en las ZNI
Producto: 2102064. Estaciones de monitoreo de medición de variables energéticas en las zonas no interconectadas instaladas .
Relación de avance porcentual:
10% Primer Trimestre (Elaboración del documento técnico)
20% Segundo Trimestre (Etapa pre-contractual)
30% Tercer Trimestre (Adquisición e instalación primera entrega del proyecto)
40% Cuarto Trimestre ( segunda entrega del proyecto y Puesta en servicio de las sistemas e informes)</t>
  </si>
  <si>
    <t>Elaboración del documento técnico y/o Estudio Previo. Contrato suscrito. Adquisición e instalación y entrega del proyecto
Puesta en servicio de sistemas de medición de potencial energetico- informes</t>
  </si>
  <si>
    <t xml:space="preserve"> $                            674.777.033,00</t>
  </si>
  <si>
    <t>Revisión en sitio con patrón de prueba para la verificación integral de los equipos de Medida de energía eléctrica existentes en los proyectos del IPSE.Producto: 2102064. Estaciones de monitoreo de medición de variables energéticas en las zonas no interconectadas instaladas .
Relación de avance porcentual:
10% Primer Trimestre (Elaboración del documento técnico)
20% Segundo Trimestre (Etapa pre-contractual)
50% Tercer Trimestre (verificación in situ y pruebas)
20% Cuarto Trimestre ( entrega de informes de calibración)</t>
  </si>
  <si>
    <t>Elaboración del documento técnico y/o Estudio Previo. Contrato suscrito. Verificacion y entrega de informes de calibración</t>
  </si>
  <si>
    <t xml:space="preserve"> $                            129.903.600,00</t>
  </si>
  <si>
    <t>Realizar la supervisión de proyectos de telemetría.
Hito No 1: Informe mensual de supervisión y Actas de reunión - soportes del primer trimestre.
Hito No 2: Informe mensual de supervisión y Actas de reunión -  soportes del segundo trimestre.
Hito No 3: Informe mensual de supervisión y Actas de reunión  soportes del tercer trimestre.
Hito No 4: Informe mensual de supervisión, Actas de reunión, Informe de visita verificación y acta de recibo y entrega - soportes cuarto trimestre.</t>
  </si>
  <si>
    <t>Gestión de activos y seguimiento a la prestación del servicio.</t>
  </si>
  <si>
    <t>Gestionar la entrega infraestructura implementada y finalizada propiedad del IPSE y transferidos efectivamente al Grupo de seguimiento a la prestación del servicio (GSPS) durante la vigencia 2026 en AOM bajo contrato especial.
Actividad No: 1 Gestionar la figura contractual para la entrega de infraestructura en AOM.
Actividad No:2 Suscribir minuta 
Actividad No:3 Seguimiento a la infraestructura espcial de aporte</t>
  </si>
  <si>
    <t>Estudio previo/Minuta/Informe de seguimiento semestral a la entrega de infraestructura en AOM vs infraestructura entregada mediante memorando al gsps, mediante contrato AOM o estudio previo.</t>
  </si>
  <si>
    <t>-</t>
  </si>
  <si>
    <t>OBJETIVO ESTRATÉGICO</t>
  </si>
  <si>
    <t xml:space="preserve">ACTIVIDAD A DESARROLLAR </t>
  </si>
  <si>
    <t xml:space="preserve">META DE LA ACTIVIDAD (ANUAL) </t>
  </si>
  <si>
    <t>% DE CUMPLIMIENTO TERCERO TRIMESTRE</t>
  </si>
  <si>
    <t>Comunicaciones</t>
  </si>
  <si>
    <t xml:space="preserve">Fortalecimiento de la participación ciudadana e información sobre la gestión de la transición energética justa y las comunidades energéticas a nivel Nacional
</t>
  </si>
  <si>
    <t xml:space="preserve">1. Mejorar el reconocimiento y posicionamiento de la entidad a nivel nacional.
</t>
  </si>
  <si>
    <t>Realizar comunicados de prensa para enviar a medios de comunicación local y regional donde se divulge la labor del IPSE.</t>
  </si>
  <si>
    <t>Comunicados de prensa divulgados y subidos a la web</t>
  </si>
  <si>
    <t xml:space="preserve">GUSTAVO  ALBERTO RODRIGUEZ 
comunicaciones </t>
  </si>
  <si>
    <t>Actualización permanente de la página web institucional y todos los canales digitales conforme a los cambios de la entidad, garantizando transparencia y acceso oportuno a la información para los usuarios.</t>
  </si>
  <si>
    <t>Relación de links actualizados (excel/informe)</t>
  </si>
  <si>
    <t>Diseñar un informe físico  de alto nivel  periodico, cartilla, e-book o podcast trimestral que documente el avance de la entidad.</t>
  </si>
  <si>
    <t>producir un informe trimestral con distribución a actores clave.</t>
  </si>
  <si>
    <t xml:space="preserve">Diseñar, producir y publicar contenido editorial en redes sociales  que destaque los avances en territorio </t>
  </si>
  <si>
    <t>Parrilla de contenidos mensual</t>
  </si>
  <si>
    <t>Desarrollar una campaña de comunicación semestral en donde se evidencie el trabajo del IPSE en territorio y el aporte hacia la Transición Energética Justa.</t>
  </si>
  <si>
    <t xml:space="preserve">Campaña de comunicación con concepto gráfico, narrativa y acciones concretas para mostar su avance </t>
  </si>
  <si>
    <t>Diseñar e implementar dinámicas participativas en redes sociales (encuestas, preguntas abiertas, retos, lives, historias interactivas y espacios de conversación) que involucren a las comunidades y actores del territorio.</t>
  </si>
  <si>
    <t>Informe trimestral de desempeño del ecosistema digital con indicadores de engagement mensual</t>
  </si>
  <si>
    <t>Diseñar, planear y ejecutar campañas de comunicación interna alineadas con la cultura organizacional, bienestar y gestión del cambio.</t>
  </si>
  <si>
    <t>Bitacora de soliictudes de campañas de comunicacíon interna</t>
  </si>
  <si>
    <t>Fortalecer la comunidad digital interna a través de la plataforma ENGAGE para mejorar el diálogo, la retroalimentación y la apropiación institucional</t>
  </si>
  <si>
    <t>Parrilla de contenidos trimestral</t>
  </si>
  <si>
    <t>Diseñar y liderar un espacio mensual de comunicación interna entre el  director y los colaboradores a fin de tener un diálogo más cercano y conocimiento de la estratégia de la entidad</t>
  </si>
  <si>
    <t>Bitacora de asistencia de los colaboradores, conclusiones de los encuentros y mejoras</t>
  </si>
  <si>
    <t xml:space="preserve">Desarrollar dos boletines mensuales internos con temas de interés para el equipo IPSE, promoviendo la comunicación interna, mediante el conocimiento general de las actividades desarrolladas por parte del eqipo IPSE en todos los territorios </t>
  </si>
  <si>
    <t>Envío de boletín quincenal  reportado en el trimestre</t>
  </si>
  <si>
    <t>4.Promover la presencia del IPSE en espacios sectoriales y académicos</t>
  </si>
  <si>
    <t>Diseñar y ejecutar un espacio propio de intercambio de conocimiento en el sector energético liderado por el IPSE.</t>
  </si>
  <si>
    <t>Bitacora con las memorias de los espacios diseñdos (seminarios, webinars, diálogos técnicos o stand).</t>
  </si>
  <si>
    <t>Generar una columna de opinión mensual con contenido coyuntural, sobre la transición energetica a nivel nacional, los avances y apuestas de la entidad</t>
  </si>
  <si>
    <t xml:space="preserve">Bitacora con la columna publicada en la web y enviada a medios de comunicación </t>
  </si>
  <si>
    <t>5. Fortalecer la participación ciudadana</t>
  </si>
  <si>
    <t>Acompañamiento a las jornadas de participación ciudadana para facilitar la comunicación entre el IPSE y las comunidades</t>
  </si>
  <si>
    <t>Bitacora con cubrimiento al equipo social o de comunidades energéticas en las regiones</t>
  </si>
  <si>
    <t>6. Promover la estrategias de innovación y  transferencia del conocimiento</t>
  </si>
  <si>
    <t>Realizar una estratégia de comunicación para fortalecer el liderazgo y la comunicación de las comunidades energétcias</t>
  </si>
  <si>
    <t>Diseño de la estratégia y sus acciones de cumplimiento</t>
  </si>
  <si>
    <t>Consolidar la estrategia de Comunidades Energéticas en las Zonas No Interconectadas (ZNI), mediante la implementación de la Escuela de Transición Energética Justa (ETEJ) y el fortalecimiento de capacidades comunitarias en las comunidades focalizadas; asi como  con la articulación interinstitucional a nivel nacional y territorial , con el fin de contribuir a la  reducción de la brecha energética y a la transición energética a FNCER.</t>
  </si>
  <si>
    <t xml:space="preserve">
Transferir la metodológica  de la Escuela de Transición Energética Justa - TEJ  a  implementadores de las soluciones  energeticas cuyo beneficarios sean focalizados por la estrategia de CE </t>
  </si>
  <si>
    <t>Actas de reuniones, presentaciones y Correo remision documentos Escuela TEJ</t>
  </si>
  <si>
    <t>Subdirectora de Contratos y Seguimiento</t>
  </si>
  <si>
    <t>NA</t>
  </si>
  <si>
    <t xml:space="preserve">Implementar la   Escuela de Transición Energética Justa - ETEJ   fase 2 en las comunidades  focalizadas 2025 </t>
  </si>
  <si>
    <t xml:space="preserve">Listados de asistencia, metodologia aplicada, relatoria escuela. </t>
  </si>
  <si>
    <t>Implementar  de  Escuela de Transición Energética Justa - ETEJ  en los s municipios en donde se focalizaron CE  para ser apoyadas en el 2026</t>
  </si>
  <si>
    <t>Apoyar la inscripción de las comunidades en el Registro de Comunidades Energeticas del MME</t>
  </si>
  <si>
    <t>Correos de solicitudes  enviadas al MME para trämite de  inscripción en el RCE</t>
  </si>
  <si>
    <t>Articular con entidades nacionales y territoriales para la consolidación de las CE y la implementacion de la Escuela TEJ</t>
  </si>
  <si>
    <t>Actas de reuniones de articulación.</t>
  </si>
  <si>
    <t xml:space="preserve">Elaborar  informe semestral de Gestión   2026 en el marco de la estrategia  de Comunidades Energeticas.      </t>
  </si>
  <si>
    <t xml:space="preserve">informe semestral </t>
  </si>
  <si>
    <t xml:space="preserve">PROGRAMACIÓN  TRIMESTRAL  2026			</t>
  </si>
  <si>
    <t>GABYS</t>
  </si>
  <si>
    <t>INTERNA</t>
  </si>
  <si>
    <r>
      <rPr>
        <b/>
        <sz val="9"/>
        <color theme="2" tint="-0.499984740745262"/>
        <rFont val="Calibri"/>
        <family val="2"/>
        <scheme val="minor"/>
      </rPr>
      <t>OBJETIVO ESTRATEGICO 3</t>
    </r>
    <r>
      <rPr>
        <sz val="9"/>
        <color theme="1"/>
        <rFont val="Calibri"/>
        <family val="2"/>
        <scheme val="minor"/>
      </rPr>
      <t xml:space="preserve">
  Promover la transformación institucional para optimizar la eficiencia operativa y 
administrativa</t>
    </r>
  </si>
  <si>
    <t>NO</t>
  </si>
  <si>
    <t>GESTIÓN ADMINISTRATIVA E INFRAESTRUCTURA</t>
  </si>
  <si>
    <t>Realizar mantenimientos y adecuaciones a las sedes del IPSE</t>
  </si>
  <si>
    <t>informes de mantenimientos</t>
  </si>
  <si>
    <t>Coordinadora GAByS - Sonia Tovar</t>
  </si>
  <si>
    <t xml:space="preserve"> $                    100.000.000</t>
  </si>
  <si>
    <t>Realizar el inventario general de bienes devolutivos</t>
  </si>
  <si>
    <t>informe de inventario</t>
  </si>
  <si>
    <t>Almacenista GAByS - Roberto Carlos Cortes</t>
  </si>
  <si>
    <t>$</t>
  </si>
  <si>
    <t>Efectuar una muestra aleatoria a los bienes que se encuentran asignados a los funcionarios para el control de los mismos.</t>
  </si>
  <si>
    <t>informe de inventario aleatorio</t>
  </si>
  <si>
    <t xml:space="preserve"> $                                     -  </t>
  </si>
  <si>
    <t>Realizar el proceso de baja de los bienes devolutivos autorizados a través de acto administrativo por el funcionario competente.</t>
  </si>
  <si>
    <t>Acto administrativo de funcionario competente</t>
  </si>
  <si>
    <t xml:space="preserve"> $                                      </t>
  </si>
  <si>
    <t>GESTIÓN DE RESPUESTA AL CIUDADANO</t>
  </si>
  <si>
    <t>Gestionar el trámite de respuesta a las PQRSD</t>
  </si>
  <si>
    <t>Informe de gestión y registros del sistema de PQRSD</t>
  </si>
  <si>
    <t>Técnico Administrativo  GAByS - Edwin Beltrán</t>
  </si>
  <si>
    <t xml:space="preserve">Realizar la sensibilización en la gestión oportuna y con calidad de las PQRSD. </t>
  </si>
  <si>
    <t>Acta de asistencia y/o material de sensibilización</t>
  </si>
  <si>
    <t>Realizar las actividades del plan de atención al ciudadano</t>
  </si>
  <si>
    <t xml:space="preserve">Informe de ejecución </t>
  </si>
  <si>
    <t>GESTIÓN DOCUMENTAL</t>
  </si>
  <si>
    <t>Actualizar los expedientes documentales de las vigencias 2015–2016 que cumplan con los criterios técnicos archivísticos establecidos en las Tablas de Retención Documental (TRD).</t>
  </si>
  <si>
    <t>formato unico de inventario documental</t>
  </si>
  <si>
    <t>Técnico Administrativo - Líder de archivo de gestión</t>
  </si>
  <si>
    <t>Oficina Jurídica</t>
  </si>
  <si>
    <r>
      <rPr>
        <b/>
        <sz val="9"/>
        <color rgb="FF757171"/>
        <rFont val="Calibri"/>
        <family val="2"/>
        <scheme val="minor"/>
      </rPr>
      <t xml:space="preserve">OBJETIVO ESTRATEGICO 3
</t>
    </r>
    <r>
      <rPr>
        <sz val="9"/>
        <color rgb="FF000000"/>
        <rFont val="Calibri"/>
        <family val="2"/>
        <scheme val="minor"/>
      </rPr>
      <t>Promover la transformación institucional para optimizar la eficiencia operativa y administrativa</t>
    </r>
  </si>
  <si>
    <t>FORTALECIMIENTO DE LINEAMIENTOS TÉCNICOS EN ASUNTOS JURÍDICOS APLICADOS A LA MISIONALIDAD DEL IPSE</t>
  </si>
  <si>
    <t>Estructurar documentos con la descripción de procesos, métodos y herramientas</t>
  </si>
  <si>
    <t>1. Viabilización y evaluación de proyectos energéticos en las Zonas No Interconectadas
2.  Metodología de priorización de proyectos energéticos estructurados para implementación
3.  Lineamientos para la gestión de los activos eléctricos ya implementados</t>
  </si>
  <si>
    <t>Germán Balaguera Cuéllar</t>
  </si>
  <si>
    <t>$290.000.000</t>
  </si>
  <si>
    <t>CUMPLIMIENTO DE LA REPRESENTACIÓN JUDICIAL DEL IPSE</t>
  </si>
  <si>
    <t xml:space="preserve">Control de términos en actuaciones judiciales </t>
  </si>
  <si>
    <t>Informe de cumplimiento de las diferentes actuaciones judiciales en la oportunidad establecida en la Ley</t>
  </si>
  <si>
    <t>CUMPLIMIENTO DE LA POLÍTICA DE PREVENCIÓN DEL DAÑO ANTIJURÍDICO</t>
  </si>
  <si>
    <t>Realizar  sensibilizaciones  para el  cumpliento de la Política de Prevención del Daño Antijurídico</t>
  </si>
  <si>
    <t xml:space="preserve">Memorias de socialización y  listado de asistencia </t>
  </si>
  <si>
    <t xml:space="preserve">PLANEACIÓN INSTITUCIONAL </t>
  </si>
  <si>
    <t>No aplica</t>
  </si>
  <si>
    <t xml:space="preserve">PLANEACIÓN ESTRATÉGICA Y SEGUIMIENTO 
</t>
  </si>
  <si>
    <t xml:space="preserve">1.Revisar los indicadores del Plan Estratégico Institucional PEI y su seguimiento. </t>
  </si>
  <si>
    <t>Matriz actualizada</t>
  </si>
  <si>
    <t xml:space="preserve">2. Apoyar en la estructuración de los Planes de Acción 2026 a los líderes de proceso. </t>
  </si>
  <si>
    <t>Mesas de trabajo, reuniones presenciales y por teams</t>
  </si>
  <si>
    <t>3. Consolidar los Planes de Acción 2026 de la Entidad y publicarlos en la página web.</t>
  </si>
  <si>
    <t>Publicación Planes de Acción</t>
  </si>
  <si>
    <t>4. Realizar seguimiento trimestral a los Planes de Acción 2026 de la Entidad, y realizar su publicación en la página web.</t>
  </si>
  <si>
    <t>Informes Publicado</t>
  </si>
  <si>
    <t>5.Consolidar  y publicar el Informe de gestión 2025  en la pagina web.</t>
  </si>
  <si>
    <t>Informe Publicado</t>
  </si>
  <si>
    <t>MODELO INTEGRADO DE PLANEACIÓN Y GESTIÓN MIPG</t>
  </si>
  <si>
    <t>1. Diligenciar en conjunto con las dependencias el Formato Único de Reporte de Avance del modelo integrado de Planeación y Gestión - FURAG.</t>
  </si>
  <si>
    <t>Registro FURAG plataforma función pública</t>
  </si>
  <si>
    <t>FREDDY ENRIQUE ROJAS MARTÍNEZ</t>
  </si>
  <si>
    <t>2. Orientar y hacer seguimiento a las acciones para la implementación del MIPG.</t>
  </si>
  <si>
    <t xml:space="preserve">3. Coordinar con Secretaría General la preparación y realización del  Comité Institucional de Gestión y Desempeño. </t>
  </si>
  <si>
    <t xml:space="preserve">Actas comité institucional de gestión y desempeño </t>
  </si>
  <si>
    <t>PARTICIPACIÓN CIUDADANA</t>
  </si>
  <si>
    <t xml:space="preserve">1. Orientar y elaborar la estratégia de rendición de cuentas. </t>
  </si>
  <si>
    <t>Estrategía publicada</t>
  </si>
  <si>
    <t xml:space="preserve">2. Consolidar y presentar los informes de rendición de cuentas para ser publicado. 
a..Evaluación de los espacios de rendición de cuentas (antes 31/12/2025)
b.Informe trimestral
c..Informe de espacios de dialogo </t>
  </si>
  <si>
    <t>Informes de rendición de cuentas</t>
  </si>
  <si>
    <t xml:space="preserve">3. Presentar los informes requeridos por los entes de control y ciudadanía en general. </t>
  </si>
  <si>
    <t>Informes presentados</t>
  </si>
  <si>
    <t xml:space="preserve">2. Implementar el programa de transparencia y ética pública. </t>
  </si>
  <si>
    <t xml:space="preserve">Implementación </t>
  </si>
  <si>
    <t>3. Seguimiento al programa de transparencia y ética publica</t>
  </si>
  <si>
    <t xml:space="preserve">Informes </t>
  </si>
  <si>
    <t xml:space="preserve">GESTIÓN DEL RIESGO </t>
  </si>
  <si>
    <t xml:space="preserve">1. Orientar la identificación, evaluación y control de los riesgos . </t>
  </si>
  <si>
    <t>Reuniones teams</t>
  </si>
  <si>
    <t>N/A</t>
  </si>
  <si>
    <t xml:space="preserve">Reporte de seguimiento </t>
  </si>
  <si>
    <t>4. Orientar la identificacion, evaluacion y control de los indicadores de riesgos</t>
  </si>
  <si>
    <t>GESTIÓN DE PROYECTO DE INVERSIÓN</t>
  </si>
  <si>
    <t>1. Consolidar y revisar el  anteproyecto de presupuesto 2027, para inversión y realizar su presentación.</t>
  </si>
  <si>
    <t xml:space="preserve">Anteproyecto de presupuesto </t>
  </si>
  <si>
    <t xml:space="preserve">2.  Consolidar el  Marco de Gasto de Mediano Plazo MGMP, para los proyectos de inversión. </t>
  </si>
  <si>
    <t>Documento MGMP</t>
  </si>
  <si>
    <t xml:space="preserve">3. Apoyo metodológico en la formulación, actualización y modificación de los proyectos de inversión. Con los ajustes presupuestales PIIP. </t>
  </si>
  <si>
    <t xml:space="preserve">Documentos presentados </t>
  </si>
  <si>
    <t xml:space="preserve">4. Seguimiento al avance de los proyectos y su ejecución presupuestal, con los acuerdos de gestión. </t>
  </si>
  <si>
    <t xml:space="preserve">Seguimientos realizados </t>
  </si>
  <si>
    <t xml:space="preserve">GESTIÓN DE MEJORAMIENTO </t>
  </si>
  <si>
    <t xml:space="preserve">1. Orientar  la definición de los indicadores de gestión, revisar y hacer seguimiento al cumplimiento de metas. </t>
  </si>
  <si>
    <t xml:space="preserve">2. Asistencia técnica a los procesos sobre los lineamientos y prácticas  de mejora acorde al Sistema de Gestión Integrado (SGI) </t>
  </si>
  <si>
    <t>Asistencias realizadas</t>
  </si>
  <si>
    <t xml:space="preserve">3. Revisión y acompañamiento técnico a los procesos en  los aspectos principales  de las  acciones de mejora de acuerdo a los lineamientos del Sistema de Gestión Integrado. </t>
  </si>
  <si>
    <t>TALENTO HUMANO</t>
  </si>
  <si>
    <t>Interna</t>
  </si>
  <si>
    <r>
      <rPr>
        <b/>
        <sz val="9"/>
        <color theme="1"/>
        <rFont val="Calibri"/>
        <family val="2"/>
        <scheme val="minor"/>
      </rPr>
      <t>OBJETIVO ESTRATEGICO 4</t>
    </r>
    <r>
      <rPr>
        <sz val="9"/>
        <color theme="1"/>
        <rFont val="Calibri"/>
        <family val="2"/>
        <scheme val="minor"/>
      </rPr>
      <t xml:space="preserve">
 Fortalecer la gestión integral de talento y desarrollo del personal en la entidad.</t>
    </r>
  </si>
  <si>
    <t>Elaborar el plan de Bienestar 2026</t>
  </si>
  <si>
    <t>Públicación del plan de bienestar en la página Web.</t>
  </si>
  <si>
    <t>Área de Talento Humano- Coordinación</t>
  </si>
  <si>
    <t>Hacer seguimiento a la ejecución del  plan de bienestar mediante los informes trimestrales</t>
  </si>
  <si>
    <t>Actividades Ejecutadas /Actividades programadas</t>
  </si>
  <si>
    <t xml:space="preserve">Área de Talento Humano- Coordinación </t>
  </si>
  <si>
    <t xml:space="preserve">Elaborar plan institucional de capacitación para la vigencia 2026. </t>
  </si>
  <si>
    <t>Publicar el plan institucional de capacitación 2026 en la página Web</t>
  </si>
  <si>
    <t xml:space="preserve">Área de Talento Humano- Profesional Especializada Viviana Marcela Fajardo Suarez </t>
  </si>
  <si>
    <t>Realizar seguimiento a la ejecución del  plan institucional de capacitación mediante los informes trimestrales</t>
  </si>
  <si>
    <t>Capacitaciones Ejecutadas /Capacitaciones programadas</t>
  </si>
  <si>
    <t>Hacer seguimiento y acompañamiento a la evaluación de desempeño de los funcionarios de carrera administrativa, provisionalidad y libre nombramiento y remoción</t>
  </si>
  <si>
    <t>Total de funcionarios Evaluados/ total de funcionarios vinculados</t>
  </si>
  <si>
    <t xml:space="preserve">Realizar seguimiento y acompañamiento a los acuerdos de gestión los gerentes públicos mediante informes </t>
  </si>
  <si>
    <t>Elaborar el Plan de Seguridad y Salud en el Trabajo, para la vigencia 2026, dando cumplimiento a la normatividad legal vigente</t>
  </si>
  <si>
    <t>Publicar el plan de trabajo de seguridad y salud en el trabajo 2026 en la página Web</t>
  </si>
  <si>
    <t>Area de Talento Humano- Profesional Especializada</t>
  </si>
  <si>
    <t>1oo%</t>
  </si>
  <si>
    <t>Realizar seguimiento a la ejecución del  plan anual de Trabajo del Sistema de Gestiòn en Seguridad y Salud en el Trabajo.</t>
  </si>
  <si>
    <t>Efectuar la verificación de los componentes de Seguridad y Salud en el Trabajo de los contratistas (persona natural o jurídica) de conformidad con los estudios previos</t>
  </si>
  <si>
    <t>Contratistas verificados / total de contratistas
(Matriz de seguimiento)</t>
  </si>
  <si>
    <t>Realizar la Auditoría Interna del SGSST</t>
  </si>
  <si>
    <t>Informe Final de la auditoría</t>
  </si>
  <si>
    <t>Diseño plan de intervención para factores psicosociales intra-laborales y extra-laborales resultado de la batería de riesgo psicosocial del año 2025.</t>
  </si>
  <si>
    <t>Plan de intervención riesgo psicosocial.</t>
  </si>
  <si>
    <t>Implementación plan de intervención para factores psicosociales intra-laborales y extra-laborales del año 2026.</t>
  </si>
  <si>
    <t>UCID</t>
  </si>
  <si>
    <r>
      <rPr>
        <b/>
        <sz val="9"/>
        <color theme="1"/>
        <rFont val="Calibri"/>
        <family val="2"/>
        <scheme val="minor"/>
      </rPr>
      <t>OBJETIVO ESTRATEGICO 3</t>
    </r>
    <r>
      <rPr>
        <sz val="9"/>
        <color theme="1"/>
        <rFont val="Calibri"/>
        <family val="2"/>
        <scheme val="minor"/>
      </rPr>
      <t xml:space="preserve">
  Promover la transformación institucional para optimizar la eficiencia operativa y 
administrativa</t>
    </r>
  </si>
  <si>
    <t>N.A</t>
  </si>
  <si>
    <t>Control de terminos en procesos de asuntos disciplinarios</t>
  </si>
  <si>
    <t>Actualizar la base de datos  de los proesos disciplinarios</t>
  </si>
  <si>
    <t>Adelantar la fase de  instrucción de los procesos disciplinarios  en la oportunidad establecida en la Ley</t>
  </si>
  <si>
    <t xml:space="preserve">Informe  que evidencia  el cumplimiento de la oportunidad  de las actuaciones en la fase de instrucción </t>
  </si>
  <si>
    <t>Prevención en asuntos disciplinarios</t>
  </si>
  <si>
    <t>Sensibilización y  en temas disciplinarios mediante charlas, piezas comunicativas.</t>
  </si>
  <si>
    <t>Lista de asistencia , invitaciones y piezas comunicativas</t>
  </si>
  <si>
    <t xml:space="preserve"> $ EJECUCIÓN PRESUPUESTAL (obligaciones)</t>
  </si>
  <si>
    <t xml:space="preserve">% DE CUMPLIMIENTO  </t>
  </si>
  <si>
    <t xml:space="preserve"> $ EJECUCIÓN PRESUPUESTAL (SALDO)</t>
  </si>
  <si>
    <t>GRUPO DE TECNOLOGÍA DE SEGURIDAD E INFORMACIÓN (TSI)</t>
  </si>
  <si>
    <t>3. Promover la transformación institucional para optimizar la eficiencia operativa y administrativa</t>
  </si>
  <si>
    <t xml:space="preserve">INNOVACIÓN Y APROPIACIÓN DE LAS TECNOLOGÍAS DE LA INFORMACIÓN Y LAS COMUNICACIONES DEL IPSE HACIA UNA SOCIEDAD MOVIDA POR EL SOL, EL VIENTO Y EL AGUA 
</t>
  </si>
  <si>
    <t>Gestionar proyectos TI</t>
  </si>
  <si>
    <t>Seguimiento y control al PETI</t>
  </si>
  <si>
    <t>Matriz de Seguimiento de Ejecución Contractual (Actualización)</t>
  </si>
  <si>
    <t>Heider Suarez</t>
  </si>
  <si>
    <t>Gestionar estratégicamente las necesidades de innovación en tecnología, seguridad y operatividad que requiera la entidad, con el fin de apoyar el cumplimiento de los objetivos institucionales en el marco de la estrategia de Gobierno Digital, a través del Plan Estratégico de Tecnologías de la Información (PETI).
OBJETIVO ESTRATEGICO 3
  Promover la transformación institucional para optimizar la eficiencia operativa y 
administrativa</t>
  </si>
  <si>
    <t>PROCESO INTERNO</t>
  </si>
  <si>
    <t>Gestionar el mantenimiento de equipos y servicios tecnológicos</t>
  </si>
  <si>
    <t>Plan de mantenimiento preventivo de equipos de cómputo</t>
  </si>
  <si>
    <t>Reporte de ejecución y actualización de hoja de vida  de mantenimiento</t>
  </si>
  <si>
    <t>Diana Paola Montenegro</t>
  </si>
  <si>
    <t>Gestionar la disponibilidad de servicios tecnológicos</t>
  </si>
  <si>
    <t>Seguimiento y monitoreo a los servcios tecnológicos (Internet, ControlDoc, Nube, SIGIPSE, Página web, etc.)</t>
  </si>
  <si>
    <t>Matriz de disponibilidad</t>
  </si>
  <si>
    <t>Ricardo Mendez</t>
  </si>
  <si>
    <t>Gestionar software, servicios y aplicativos tecnológicos(Plan de acción, SIGIPSE, SIGEAPP ,APIPSE)</t>
  </si>
  <si>
    <t xml:space="preserve">Seguimiento y control al cronograma de trabajo acorde a obligaciones contractuales </t>
  </si>
  <si>
    <t>Matriz de seguimiento y cumplimiento de actividades</t>
  </si>
  <si>
    <t>Heider Suarez/ Ricardo Mendez</t>
  </si>
  <si>
    <t>Gestionar la infraestructura tecnológica (Azure, onprimise y oracle)</t>
  </si>
  <si>
    <t xml:space="preserve">Gestionar la seguridad de la información </t>
  </si>
  <si>
    <t>Seguimiento y control del cronograma Plan de Seguridad y Privacidad de la Información (Incluye riesgos)</t>
  </si>
  <si>
    <t>Anexo detallado del cronograma</t>
  </si>
  <si>
    <t>Apropiar  recursos tecnológicos</t>
  </si>
  <si>
    <t>Sensibilización mediante piezas comunicativas para el
uso y apropiación de recursos tecnológicos (SIGIPSE, SIGEAPP, APIPSE Moodle</t>
  </si>
  <si>
    <t>Cumplimiento del cronograma (Matriz)</t>
  </si>
  <si>
    <t>Gestionar Políticas de MIPG</t>
  </si>
  <si>
    <t>Implementación de las políticas de MIPG aplicadas al TSI</t>
  </si>
  <si>
    <t>Documento de autodiagnóstico del MIPG (entregado primer trimestre)
Plan de acción (inicial y seguimiento)</t>
  </si>
  <si>
    <t>Hoja de Ruta sectorial TSI 2026</t>
  </si>
  <si>
    <t>Gestionar el cumplimiento de requerimientos del sector minero energético</t>
  </si>
  <si>
    <t>Hoja de ruta actualizada</t>
  </si>
  <si>
    <t>Seguimiento y control contractual</t>
  </si>
  <si>
    <t>Gestionar software Kactus, ADA, ControlDoc y SGI) con seguimiento y control</t>
  </si>
  <si>
    <t>Matriz Consolidada orden de pago</t>
  </si>
  <si>
    <t>Heider Suarez/ Ricardo Mendez/ Diana Paola Monteegro</t>
  </si>
  <si>
    <t>Grupo de Control Interno</t>
  </si>
  <si>
    <t>1. Plan Anual de Auditorías Internas - PAAI</t>
  </si>
  <si>
    <t>1.1. Formulación y aprobación</t>
  </si>
  <si>
    <t>(1) Documento PAAI y (1) Acta de Aprobación en Comité</t>
  </si>
  <si>
    <t>1.2. Seguimientos</t>
  </si>
  <si>
    <t>(4) Formatos de Seguimiento</t>
  </si>
  <si>
    <t>FINANCIERA</t>
  </si>
  <si>
    <t>Realizar  seguimiento a las actividades presupuestales (anteproyecto, desagregación del presupuesto, ejecución presupuestal) de acuerdo con la normativa vigente.</t>
  </si>
  <si>
    <t>Radicación del Anteproyecto de presupuesto de la siguiente vigencia ante la DGPN</t>
  </si>
  <si>
    <t>Documento de anteproyecto- Radicación SITPRES- Correo electrónico</t>
  </si>
  <si>
    <t>Profesional Especializado con funciones  de presupuesto- Coordinador Grupo Financiero</t>
  </si>
  <si>
    <t>Remitir las proyecciones  MGMP relacionadas con gastos de funcionamiento de acuerdo a la circular emitida por la DGPN a la Oficina de Planeación Institucional IPSE</t>
  </si>
  <si>
    <t>Archivos excel y correo electrónico</t>
  </si>
  <si>
    <t>Profesional Especializado con funciones  de presupuesto- Coordinador Grupo Recursos Financiero</t>
  </si>
  <si>
    <t>Desagregación presupuestal para cada una de las dependencias de afectación del gasto de la entidad</t>
  </si>
  <si>
    <t>Resolución de desagregación</t>
  </si>
  <si>
    <t>Profesional Especializado con funciones  de presupuesto</t>
  </si>
  <si>
    <t>Publicación de la ejecución presupuestal</t>
  </si>
  <si>
    <t>Reportes SIIF Nación - link de transparencia IPSE</t>
  </si>
  <si>
    <t>Elaboración y presentación de los estados financieros e informes financieros y contables</t>
  </si>
  <si>
    <t>Elaborar y publicar los informes financieros y contables (estado de situación financiera, estado de resultado y estado de cambios en el patrimonio)</t>
  </si>
  <si>
    <t>Informes Financieros Contables - link publicación transparencia IPSE</t>
  </si>
  <si>
    <t>Coordinador Grupo de Recursos Financieros</t>
  </si>
  <si>
    <t>Elaborar y publicar los estados financieros al 31 diciembre de la vigencia anterior (estado de situación financiera, estado de resultado, estado de cambio en el patrimonio, notas a los estados financieros)</t>
  </si>
  <si>
    <t>Estados Financieros -  Link publicación transparencia IPSE</t>
  </si>
  <si>
    <t>PROGRAMACIÓN  TRIMESTRAL  2026</t>
  </si>
  <si>
    <t>Interno</t>
  </si>
  <si>
    <t xml:space="preserve">Interna </t>
  </si>
  <si>
    <t>ASESOR 1020 GRADO 14 CON FUNCIONES DE PLANEACIÓN
KATHERINE CARVAJAL</t>
  </si>
  <si>
    <t>Correos de mesas de trabajo, reuniones presenciales y por teams</t>
  </si>
  <si>
    <t>JOHANNA PINZÓN  CORREA</t>
  </si>
  <si>
    <t xml:space="preserve">ASESOR 1020 GRADO 14 CON FUNCIONES DE PLANEACIÓN
ANA MILENA DORIA </t>
  </si>
  <si>
    <t>Planes de acción MIPG</t>
  </si>
  <si>
    <t xml:space="preserve">GESTIÓN PROGRAMA DE TRANSPARENCIA Y ÉTICA PÚBLICA </t>
  </si>
  <si>
    <t xml:space="preserve">1. Mediante correos y mesas de trabajo socialización de los lineamientos del Decreto 1122 de 2024 Presidencia de la República /secretaria de Transparencia / relacionado con los Programas de Transparencia y Ética Pública </t>
  </si>
  <si>
    <t xml:space="preserve"> ANTONIO DAVID NIETO 
KATHERINE CARVAJAL </t>
  </si>
  <si>
    <t xml:space="preserve">2. Revizar y actualizar  la matriz de riesgos </t>
  </si>
  <si>
    <t>3. Realizar seguimientos periódicos  a los controles de riesgo
Primer trimestre (cierre vigencia 2025)
Segundo Trimestre (primer cuatrimestre 2026)
Tercer Trimestre (segundo Cuatrimestre 2026)</t>
  </si>
  <si>
    <t xml:space="preserve">ANGÉLICA JOHANNA BECERRA SÁNCHEZ  </t>
  </si>
  <si>
    <t xml:space="preserve">ASESOR 1020 GRADO 14 CON FUNCIONES DE PLANEACIÓN
</t>
  </si>
  <si>
    <t>FREDDY ENRIQUE ROJAS MARTÍNEZ
ANTONIO DAVID NIETO</t>
  </si>
  <si>
    <r>
      <rPr>
        <b/>
        <sz val="9"/>
        <color theme="1"/>
        <rFont val="Calibri"/>
        <family val="2"/>
        <scheme val="minor"/>
      </rPr>
      <t>OBJETIVO ESTRATEGICO 1</t>
    </r>
    <r>
      <rPr>
        <sz val="9"/>
        <color theme="1"/>
        <rFont val="Calibri"/>
        <family val="2"/>
        <scheme val="minor"/>
      </rPr>
      <t xml:space="preserve">
Contribuir a la transición energética en las ZNI mediante la implementación de proyectos con enfoques en FNCER que reduzcan la brecha energética y favorezcan el desarrollo sostenible de los territorios.</t>
    </r>
  </si>
  <si>
    <r>
      <rPr>
        <b/>
        <sz val="9"/>
        <color theme="1"/>
        <rFont val="Calibri"/>
        <family val="2"/>
        <scheme val="minor"/>
      </rPr>
      <t xml:space="preserve">OBJETIVO ESTRATEGICA 4
</t>
    </r>
    <r>
      <rPr>
        <sz val="9"/>
        <color theme="1"/>
        <rFont val="Calibri"/>
        <family val="2"/>
        <scheme val="minor"/>
      </rPr>
      <t xml:space="preserve">
Fortalecer el posicionamiento del IPSE como entidad referente en la transición energética de la ZNI, mediante estrategias de comunicación integradas y alianzas institucionales que promuevan el acceso equitativo y sostenible a la energía.</t>
    </r>
  </si>
  <si>
    <r>
      <rPr>
        <b/>
        <sz val="9"/>
        <rFont val="Calibri"/>
        <family val="2"/>
        <scheme val="minor"/>
      </rPr>
      <t xml:space="preserve">
OBJETIVO ESTRATEGICO 1
</t>
    </r>
    <r>
      <rPr>
        <sz val="9"/>
        <rFont val="Calibri"/>
        <family val="2"/>
        <scheme val="minor"/>
      </rPr>
      <t>Contribuir a la transición energética en las ZNI mediante la implementación de proyectos con enfoque en FNCER que reduzcan la brecha energética y favorezcan el desarrollo sostenible de los territorios</t>
    </r>
  </si>
  <si>
    <t xml:space="preserve">
1, Formulación e implementación de soluciones energéticas sostenibles con énfasis en fuentes no convencionales de energía renovable en el territorio nacional.</t>
  </si>
  <si>
    <t>2.  Realizar la supervisión o Interventoría a la implementación de soluciones energéticas sostenibles de ampliación de cobertura del servicio de energía eléctrica en el territorio nacional</t>
  </si>
  <si>
    <t>3. Realizar la supervisión o interventoría a los proyectos de ampliación de cobertura de medición remota de variables eléctricas en el territorio nacional</t>
  </si>
  <si>
    <t xml:space="preserve">4. Gestión de Activos </t>
  </si>
  <si>
    <t>2. Mejorar indicadores de visibilización e interacción de los canales de comunicación digitales del IPSE.
Comunicación digital</t>
  </si>
  <si>
    <t xml:space="preserve">3. Fortalecer la comunicación interna
Comunicación interna </t>
  </si>
  <si>
    <r>
      <rPr>
        <b/>
        <sz val="9"/>
        <rFont val="Calibri"/>
        <family val="2"/>
        <scheme val="minor"/>
      </rPr>
      <t>OBJETIVO ESTRATEGICO 2</t>
    </r>
    <r>
      <rPr>
        <sz val="9"/>
        <rFont val="Calibri"/>
        <family val="2"/>
        <scheme val="minor"/>
      </rPr>
      <t xml:space="preserve">
 Fortalecer el posicionamiento del IPSE como entidad referente en la Transición Energética de las ZNI, mediante estrategias de comunicación integradas y alianzas institucionales que promuevan el acceso equitativo y sostenible a la energía.</t>
    </r>
  </si>
  <si>
    <t>COMUNIDADES ENERGÉTICAS</t>
  </si>
  <si>
    <t>OBJETIVO ESTRATEGICO 1
1. Contribuir a la transición energetica en las ZNI mediante la implementacion  de proyectos con enfoque FNCER que reduzacan la brecha energética y favorezcan el desarrollo sostenible de los territorios.</t>
  </si>
  <si>
    <r>
      <rPr>
        <b/>
        <sz val="9"/>
        <color theme="1"/>
        <rFont val="Calibri"/>
        <family val="2"/>
        <scheme val="minor"/>
      </rPr>
      <t xml:space="preserve">"OBJETIVO ESTRATEGICO 3
</t>
    </r>
    <r>
      <rPr>
        <sz val="9"/>
        <color theme="1"/>
        <rFont val="Calibri"/>
        <family val="2"/>
        <scheme val="minor"/>
      </rPr>
      <t xml:space="preserve">
  Promover la transformación institucional para optimizar la eficiencia operativa y 
administrativa"
</t>
    </r>
  </si>
  <si>
    <r>
      <rPr>
        <b/>
        <sz val="9"/>
        <color theme="1"/>
        <rFont val="Calibri"/>
        <family val="2"/>
        <scheme val="minor"/>
      </rPr>
      <t xml:space="preserve">OBJETIVO ESTRATEGICO 3
</t>
    </r>
    <r>
      <rPr>
        <sz val="9"/>
        <color theme="1"/>
        <rFont val="Calibri"/>
        <family val="2"/>
        <scheme val="minor"/>
      </rPr>
      <t xml:space="preserve">  Promover la transformación institucional para optimizar la eficiencia operativa y 
administrativa</t>
    </r>
  </si>
  <si>
    <r>
      <rPr>
        <b/>
        <sz val="9"/>
        <color theme="1"/>
        <rFont val="Calibri"/>
        <family val="2"/>
        <scheme val="minor"/>
      </rPr>
      <t>OBJETIVO ESTRATEGICO 3</t>
    </r>
    <r>
      <rPr>
        <sz val="9"/>
        <color theme="1"/>
        <rFont val="Calibri"/>
        <family val="2"/>
        <scheme val="minor"/>
      </rPr>
      <t xml:space="preserve">
  Promover la transformación institucional para optimizar la eficiencia operativa y 
administrativa"
</t>
    </r>
  </si>
  <si>
    <r>
      <rPr>
        <b/>
        <sz val="9"/>
        <color theme="1"/>
        <rFont val="Calibri"/>
        <family val="2"/>
        <scheme val="minor"/>
      </rPr>
      <t>OBJETIVO ESTRATEGICO 2</t>
    </r>
    <r>
      <rPr>
        <sz val="9"/>
        <color theme="1"/>
        <rFont val="Calibri"/>
        <family val="2"/>
        <scheme val="minor"/>
      </rPr>
      <t xml:space="preserve">
 Fortalecer el posicionamiento del IPSE como entidad referente en la Transición Energética de las ZNI, mediante estrategías de comunicación integradas  y alianzas institucionales que promuevan el acceso equitativo y sostenible a la energía. </t>
    </r>
  </si>
  <si>
    <r>
      <rPr>
        <b/>
        <sz val="9"/>
        <color theme="1"/>
        <rFont val="Calibri"/>
        <family val="2"/>
        <scheme val="minor"/>
      </rPr>
      <t xml:space="preserve">OBJETIVO ESTRATEGICO 3
</t>
    </r>
    <r>
      <rPr>
        <sz val="9"/>
        <color theme="1"/>
        <rFont val="Calibri"/>
        <family val="2"/>
        <scheme val="minor"/>
      </rPr>
      <t xml:space="preserve">
  Promover la transformación institucional para optimizar la eficiencia operativa y 
administrativa"
</t>
    </r>
  </si>
  <si>
    <t>ANGÉLICA JOHANNA BECERRA SÁNCHEZ
/ FREDDY ENRIQUE ROJAS MARTÍNEZ</t>
  </si>
  <si>
    <t>1, Bienestar</t>
  </si>
  <si>
    <t>2. Capacitación</t>
  </si>
  <si>
    <t xml:space="preserve">3. Evaluación de desempeño y acuerdos de gestión </t>
  </si>
  <si>
    <t>4. SGSST</t>
  </si>
  <si>
    <t xml:space="preserve">PROFESIONALES DE UCID
</t>
  </si>
  <si>
    <t>AVANCE TOTAL (ACUMULADO)</t>
  </si>
  <si>
    <t>AVANCE DE LA META 
SUMATORIA TOTAL</t>
  </si>
  <si>
    <r>
      <rPr>
        <b/>
        <sz val="9"/>
        <rFont val="Calibri"/>
        <family val="2"/>
        <scheme val="minor"/>
      </rPr>
      <t>OBJETIVO ESTRATEGICO 3</t>
    </r>
    <r>
      <rPr>
        <sz val="9"/>
        <color theme="1"/>
        <rFont val="Calibri"/>
        <family val="2"/>
        <scheme val="minor"/>
      </rPr>
      <t xml:space="preserve">
  Promover la transformación institucional para optimizar la eficiencia operativa y 
administrativa</t>
    </r>
  </si>
  <si>
    <t>EQUIPO  DE LA OFICINA DE CONTROL INTERNO</t>
  </si>
  <si>
    <r>
      <rPr>
        <b/>
        <sz val="9"/>
        <rFont val="Calibri"/>
        <family val="2"/>
        <scheme val="minor"/>
      </rPr>
      <t xml:space="preserve">OBJETIVO ESTRATEGICO 3
</t>
    </r>
    <r>
      <rPr>
        <sz val="9"/>
        <color theme="1"/>
        <rFont val="Calibri"/>
        <family val="2"/>
        <scheme val="minor"/>
      </rPr>
      <t xml:space="preserve">
  Promover la transformación institucional para optimizar la eficiencia operativa y 
administrativa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</si>
</sst>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4" formatCode="_-&quot;$&quot;\ * #,##0.00_-;\-&quot;$&quot;\ * #,##0.00_-;_-&quot;$&quot;\ * &quot;-&quot;??_-;_-@_-"/>
    <numFmt numFmtId="43" formatCode="_-* #,##0.00_-;\-* #,##0.00_-;_-* &quot;-&quot;??_-;_-@_-"/>
    <numFmt numFmtId="164" formatCode="_-[$$-409]* #,##0.00_ ;_-[$$-409]* \-#,##0.00\ ;_-[$$-409]* &quot;-&quot;??_ ;_-@_ "/>
    <numFmt numFmtId="165" formatCode="_-* #,##0.0_-;\-* #,##0.0_-;_-* &quot;-&quot;??_-;_-@_-"/>
    <numFmt numFmtId="166" formatCode="_-[$$-240A]\ * #,##0.00_-;\-[$$-240A]\ * #,##0.00_-;_-[$$-240A]\ * &quot;-&quot;??_-;_-@_-"/>
    <numFmt numFmtId="167" formatCode="_-&quot;$&quot;\ * #,##0_-;\-&quot;$&quot;\ * #,##0_-;_-&quot;$&quot;\ * &quot;-&quot;??_-;_-@_-"/>
    <numFmt numFmtId="168" formatCode="0.00\%"/>
    <numFmt numFmtId="169" formatCode="_-* #,##0_-;\-* #,##0_-;_-* &quot;-&quot;??_-;_-@_-"/>
  </numFmts>
  <fonts count="34"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scheme val="minor"/>
    </font>
    <font>
      <sz val="12"/>
      <name val="Calibri"/>
      <family val="2"/>
      <scheme val="minor"/>
    </font>
    <font>
      <sz val="12"/>
      <color theme="1"/>
      <name val="Calibri"/>
      <family val="2"/>
      <scheme val="minor"/>
    </font>
    <font>
      <b/>
      <sz val="12"/>
      <color rgb="FF000000"/>
      <name val="Arial"/>
      <family val="2"/>
    </font>
    <font>
      <sz val="12"/>
      <name val="Arial"/>
      <family val="2"/>
    </font>
    <font>
      <b/>
      <sz val="12"/>
      <color theme="0"/>
      <name val="Arial"/>
      <family val="2"/>
    </font>
    <font>
      <b/>
      <sz val="12"/>
      <color rgb="FF000000"/>
      <name val="Book Antiqua"/>
      <family val="1"/>
    </font>
    <font>
      <sz val="14"/>
      <name val="Calibri"/>
      <family val="2"/>
      <scheme val="minor"/>
    </font>
    <font>
      <sz val="14"/>
      <color theme="1"/>
      <name val="Calibri"/>
      <family val="2"/>
      <scheme val="minor"/>
    </font>
    <font>
      <b/>
      <sz val="12"/>
      <color rgb="FF000000"/>
      <name val="Verdana"/>
    </font>
    <font>
      <b/>
      <sz val="9"/>
      <name val="Calibri"/>
      <family val="2"/>
      <scheme val="minor"/>
    </font>
    <font>
      <b/>
      <sz val="9"/>
      <color rgb="FF000000"/>
      <name val="Calibri"/>
      <family val="2"/>
      <scheme val="minor"/>
    </font>
    <font>
      <sz val="9"/>
      <color theme="1"/>
      <name val="Calibri"/>
      <family val="2"/>
      <scheme val="minor"/>
    </font>
    <font>
      <sz val="9"/>
      <name val="Calibri"/>
      <family val="2"/>
      <scheme val="minor"/>
    </font>
    <font>
      <sz val="9"/>
      <color indexed="81"/>
      <name val="Tahoma"/>
      <family val="2"/>
    </font>
    <font>
      <b/>
      <sz val="12"/>
      <color theme="0"/>
      <name val="Calibri"/>
      <family val="2"/>
      <scheme val="minor"/>
    </font>
    <font>
      <b/>
      <sz val="12"/>
      <color rgb="FFFFFFFF"/>
      <name val="Calibri"/>
      <family val="2"/>
      <scheme val="minor"/>
    </font>
    <font>
      <b/>
      <sz val="12"/>
      <color rgb="FF000000"/>
      <name val="Calibri"/>
      <family val="2"/>
      <scheme val="minor"/>
    </font>
    <font>
      <b/>
      <sz val="12"/>
      <name val="Calibri"/>
      <family val="2"/>
      <scheme val="minor"/>
    </font>
    <font>
      <sz val="9"/>
      <color rgb="FF000000"/>
      <name val="Calibri"/>
      <family val="2"/>
      <scheme val="minor"/>
    </font>
    <font>
      <u/>
      <sz val="9"/>
      <color theme="10"/>
      <name val="Calibri"/>
      <family val="2"/>
      <scheme val="minor"/>
    </font>
    <font>
      <b/>
      <sz val="9"/>
      <color theme="2" tint="-0.499984740745262"/>
      <name val="Calibri"/>
      <family val="2"/>
      <scheme val="minor"/>
    </font>
    <font>
      <b/>
      <sz val="9"/>
      <color rgb="FF757171"/>
      <name val="Calibri"/>
      <family val="2"/>
      <scheme val="minor"/>
    </font>
    <font>
      <sz val="9"/>
      <color rgb="FF242424"/>
      <name val="Calibri"/>
      <family val="2"/>
      <scheme val="minor"/>
    </font>
    <font>
      <b/>
      <sz val="9"/>
      <color theme="1"/>
      <name val="Calibri"/>
      <family val="2"/>
      <scheme val="minor"/>
    </font>
    <font>
      <u/>
      <sz val="9"/>
      <color theme="1"/>
      <name val="Calibri"/>
      <family val="2"/>
      <scheme val="minor"/>
    </font>
    <font>
      <b/>
      <sz val="14"/>
      <color theme="0"/>
      <name val="Calibri"/>
      <family val="2"/>
      <scheme val="minor"/>
    </font>
    <font>
      <b/>
      <sz val="14"/>
      <name val="Calibri"/>
      <family val="2"/>
      <scheme val="minor"/>
    </font>
    <font>
      <sz val="14"/>
      <color theme="0"/>
      <name val="Calibri"/>
      <family val="2"/>
      <scheme val="minor"/>
    </font>
    <font>
      <b/>
      <sz val="14"/>
      <color rgb="FFFFFFFF"/>
      <name val="Calibri"/>
      <family val="2"/>
      <scheme val="minor"/>
    </font>
    <font>
      <b/>
      <sz val="14"/>
      <color theme="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4" tint="-0.249977111117893"/>
        <bgColor rgb="FF000000"/>
      </patternFill>
    </fill>
    <fill>
      <patternFill patternType="solid">
        <fgColor theme="3" tint="0.79998168889431442"/>
        <bgColor indexed="64"/>
      </patternFill>
    </fill>
    <fill>
      <patternFill patternType="solid">
        <fgColor rgb="FFCAEDFB"/>
        <bgColor rgb="FF000000"/>
      </patternFill>
    </fill>
    <fill>
      <patternFill patternType="solid">
        <fgColor theme="0"/>
        <bgColor indexed="64"/>
      </patternFill>
    </fill>
    <fill>
      <patternFill patternType="solid">
        <fgColor rgb="FFFFFFFF"/>
        <bgColor rgb="FF000000"/>
      </patternFill>
    </fill>
    <fill>
      <patternFill patternType="solid">
        <fgColor rgb="FF2F75B5"/>
        <bgColor rgb="FF000000"/>
      </patternFill>
    </fill>
    <fill>
      <patternFill patternType="solid">
        <fgColor theme="2"/>
        <bgColor indexed="64"/>
      </patternFill>
    </fill>
    <fill>
      <patternFill patternType="solid">
        <fgColor theme="7" tint="-0.249977111117893"/>
        <bgColor indexed="64"/>
      </patternFill>
    </fill>
    <fill>
      <patternFill patternType="solid">
        <fgColor theme="4" tint="-0.499984740745262"/>
        <bgColor indexed="64"/>
      </patternFill>
    </fill>
    <fill>
      <patternFill patternType="solid">
        <fgColor theme="8" tint="-0.249977111117893"/>
        <bgColor indexed="64"/>
      </patternFill>
    </fill>
    <fill>
      <patternFill patternType="solid">
        <fgColor theme="8" tint="-0.249977111117893"/>
        <bgColor rgb="FF000000"/>
      </patternFill>
    </fill>
    <fill>
      <patternFill patternType="solid">
        <fgColor rgb="FFFFC000"/>
        <bgColor indexed="64"/>
      </patternFill>
    </fill>
    <fill>
      <patternFill patternType="solid">
        <fgColor theme="4" tint="0.39997558519241921"/>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rgb="FF000000"/>
      </bottom>
      <diagonal/>
    </border>
    <border>
      <left/>
      <right style="thin">
        <color indexed="64"/>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top style="thin">
        <color indexed="64"/>
      </top>
      <bottom style="thin">
        <color indexed="64"/>
      </bottom>
      <diagonal/>
    </border>
    <border>
      <left/>
      <right/>
      <top style="thin">
        <color indexed="64"/>
      </top>
      <bottom/>
      <diagonal/>
    </border>
    <border>
      <left/>
      <right/>
      <top style="thin">
        <color rgb="FF000000"/>
      </top>
      <bottom style="thin">
        <color rgb="FF000000"/>
      </bottom>
      <diagonal/>
    </border>
    <border>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style="thin">
        <color rgb="FF000000"/>
      </right>
      <top style="thin">
        <color rgb="FF000000"/>
      </top>
      <bottom style="thin">
        <color rgb="FF000000"/>
      </bottom>
      <diagonal/>
    </border>
  </borders>
  <cellStyleXfs count="8">
    <xf numFmtId="0" fontId="0" fillId="0" borderId="0"/>
    <xf numFmtId="9" fontId="1" fillId="0" borderId="0" applyFont="0" applyFill="0" applyBorder="0" applyAlignment="0" applyProtection="0"/>
    <xf numFmtId="0" fontId="1" fillId="0" borderId="0"/>
    <xf numFmtId="0" fontId="5" fillId="0" borderId="0"/>
    <xf numFmtId="0" fontId="1" fillId="0" borderId="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21">
    <xf numFmtId="0" fontId="0" fillId="0" borderId="0" xfId="0"/>
    <xf numFmtId="0" fontId="3" fillId="0" borderId="0" xfId="2" applyFont="1" applyAlignment="1">
      <alignment horizontal="center" vertical="center" wrapText="1"/>
    </xf>
    <xf numFmtId="0" fontId="4" fillId="0" borderId="0" xfId="2" applyFont="1" applyAlignment="1">
      <alignment horizontal="center" vertical="center" wrapText="1"/>
    </xf>
    <xf numFmtId="49" fontId="6" fillId="2" borderId="1" xfId="3" applyNumberFormat="1" applyFont="1" applyFill="1" applyBorder="1" applyAlignment="1">
      <alignment horizontal="center" vertical="center" wrapText="1"/>
    </xf>
    <xf numFmtId="0" fontId="7" fillId="0" borderId="0" xfId="2" applyFont="1" applyAlignment="1">
      <alignment horizontal="center" vertical="center" wrapText="1"/>
    </xf>
    <xf numFmtId="0" fontId="8" fillId="3" borderId="3" xfId="0" applyFont="1" applyFill="1" applyBorder="1" applyAlignment="1">
      <alignment vertical="center" wrapText="1"/>
    </xf>
    <xf numFmtId="164" fontId="8" fillId="3" borderId="4" xfId="0" applyNumberFormat="1" applyFont="1" applyFill="1" applyBorder="1" applyAlignment="1">
      <alignment vertical="center" wrapText="1"/>
    </xf>
    <xf numFmtId="0" fontId="8" fillId="3" borderId="5" xfId="0" applyFont="1" applyFill="1" applyBorder="1" applyAlignment="1">
      <alignment vertical="center"/>
    </xf>
    <xf numFmtId="0" fontId="6" fillId="4" borderId="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4" borderId="6" xfId="0" applyFont="1" applyFill="1" applyBorder="1" applyAlignment="1">
      <alignment vertical="center" wrapText="1"/>
    </xf>
    <xf numFmtId="0" fontId="3" fillId="0" borderId="7" xfId="2" applyFont="1" applyBorder="1" applyAlignment="1">
      <alignment horizontal="center" vertical="center" wrapText="1"/>
    </xf>
    <xf numFmtId="0" fontId="8" fillId="3" borderId="1" xfId="0" applyFont="1" applyFill="1" applyBorder="1" applyAlignment="1">
      <alignment vertical="center" wrapText="1"/>
    </xf>
    <xf numFmtId="164" fontId="8" fillId="3" borderId="1" xfId="0" applyNumberFormat="1" applyFont="1" applyFill="1" applyBorder="1" applyAlignment="1">
      <alignment vertical="center" wrapText="1"/>
    </xf>
    <xf numFmtId="0" fontId="8" fillId="3" borderId="1" xfId="0" applyFont="1" applyFill="1" applyBorder="1" applyAlignment="1">
      <alignment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4" borderId="1" xfId="0" applyFont="1" applyFill="1" applyBorder="1" applyAlignment="1">
      <alignment vertical="center" wrapText="1"/>
    </xf>
    <xf numFmtId="49" fontId="6" fillId="2" borderId="3" xfId="3" applyNumberFormat="1" applyFont="1" applyFill="1" applyBorder="1" applyAlignment="1">
      <alignment horizontal="center" vertical="center" wrapText="1"/>
    </xf>
    <xf numFmtId="0" fontId="3" fillId="6" borderId="0" xfId="2" applyFont="1" applyFill="1" applyAlignment="1">
      <alignment horizontal="center" vertical="center" wrapText="1"/>
    </xf>
    <xf numFmtId="164" fontId="8" fillId="3" borderId="4"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49" fontId="12" fillId="2" borderId="7" xfId="3" applyNumberFormat="1" applyFont="1" applyFill="1" applyBorder="1" applyAlignment="1">
      <alignment horizontal="center" vertical="center" wrapText="1"/>
    </xf>
    <xf numFmtId="0" fontId="14" fillId="4" borderId="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5" fillId="0" borderId="1" xfId="0" applyFont="1" applyBorder="1" applyProtection="1">
      <protection locked="0"/>
    </xf>
    <xf numFmtId="0" fontId="15" fillId="0" borderId="1" xfId="0" applyFont="1" applyBorder="1" applyAlignment="1" applyProtection="1">
      <alignment vertical="center" wrapText="1"/>
      <protection locked="0"/>
    </xf>
    <xf numFmtId="6"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center"/>
      <protection locked="0"/>
    </xf>
    <xf numFmtId="168" fontId="16" fillId="0" borderId="1" xfId="2" applyNumberFormat="1" applyFont="1" applyBorder="1" applyAlignment="1">
      <alignment horizontal="center" vertical="center" wrapText="1"/>
    </xf>
    <xf numFmtId="0" fontId="15" fillId="0" borderId="0" xfId="0" applyFont="1" applyProtection="1">
      <protection locked="0"/>
    </xf>
    <xf numFmtId="9" fontId="15"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20" fillId="9" borderId="11"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19" fillId="8" borderId="17" xfId="0" applyFont="1" applyFill="1" applyBorder="1" applyAlignment="1">
      <alignment horizontal="center" vertical="center" wrapText="1"/>
    </xf>
    <xf numFmtId="164" fontId="18" fillId="3" borderId="4" xfId="0" applyNumberFormat="1" applyFont="1" applyFill="1" applyBorder="1" applyAlignment="1">
      <alignment horizontal="center" vertical="center" wrapText="1"/>
    </xf>
    <xf numFmtId="0" fontId="19" fillId="8" borderId="31"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21" fillId="0" borderId="0" xfId="0" applyFont="1" applyAlignment="1">
      <alignment horizontal="center" vertical="center" wrapText="1"/>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0" fillId="0" borderId="11" xfId="0" applyFont="1" applyBorder="1" applyAlignment="1">
      <alignment vertical="center" wrapText="1"/>
    </xf>
    <xf numFmtId="0" fontId="16" fillId="0" borderId="0" xfId="2" applyFont="1" applyAlignment="1">
      <alignment horizontal="center" vertical="center" wrapText="1"/>
    </xf>
    <xf numFmtId="0" fontId="16" fillId="6" borderId="0" xfId="2" applyFont="1" applyFill="1" applyAlignment="1">
      <alignment horizontal="center" vertical="center" wrapText="1"/>
    </xf>
    <xf numFmtId="0" fontId="16" fillId="0" borderId="1" xfId="4" applyFont="1" applyBorder="1" applyAlignment="1">
      <alignment horizontal="center" vertical="center" wrapText="1"/>
    </xf>
    <xf numFmtId="0" fontId="22" fillId="0" borderId="10" xfId="0" applyFont="1" applyBorder="1" applyAlignment="1">
      <alignment horizontal="left" vertical="center" wrapText="1"/>
    </xf>
    <xf numFmtId="0" fontId="16" fillId="0" borderId="7" xfId="0" applyFont="1" applyBorder="1" applyAlignment="1">
      <alignment vertical="center" wrapText="1"/>
    </xf>
    <xf numFmtId="0" fontId="22" fillId="0" borderId="7" xfId="0" applyFont="1" applyBorder="1" applyAlignment="1">
      <alignment vertical="center" wrapText="1"/>
    </xf>
    <xf numFmtId="0" fontId="22" fillId="0" borderId="7" xfId="2" applyFont="1" applyBorder="1" applyAlignment="1">
      <alignment horizontal="center" vertical="center" wrapText="1"/>
    </xf>
    <xf numFmtId="9" fontId="16" fillId="0" borderId="7" xfId="2" applyNumberFormat="1" applyFont="1" applyBorder="1" applyAlignment="1">
      <alignment horizontal="center" vertical="center" wrapText="1"/>
    </xf>
    <xf numFmtId="0" fontId="16" fillId="0" borderId="7" xfId="2" applyFont="1" applyBorder="1" applyAlignment="1">
      <alignment horizontal="center" vertical="center" wrapText="1"/>
    </xf>
    <xf numFmtId="0" fontId="23" fillId="0" borderId="7" xfId="5" applyFont="1" applyFill="1" applyBorder="1" applyAlignment="1">
      <alignment horizontal="center" vertical="center" wrapText="1"/>
    </xf>
    <xf numFmtId="0" fontId="15" fillId="0" borderId="1" xfId="2" applyFont="1" applyBorder="1" applyAlignment="1">
      <alignment horizontal="center" vertical="center" wrapText="1"/>
    </xf>
    <xf numFmtId="0" fontId="16" fillId="0" borderId="3" xfId="4" applyFont="1" applyBorder="1" applyAlignment="1">
      <alignment horizontal="center" vertical="center" wrapText="1"/>
    </xf>
    <xf numFmtId="0" fontId="22" fillId="7" borderId="1" xfId="0" applyFont="1" applyFill="1" applyBorder="1" applyAlignment="1">
      <alignment horizontal="left" vertical="center" wrapText="1"/>
    </xf>
    <xf numFmtId="0" fontId="16" fillId="0" borderId="1" xfId="2" applyFont="1" applyBorder="1" applyAlignment="1">
      <alignment horizontal="right" vertical="center" wrapText="1"/>
    </xf>
    <xf numFmtId="0" fontId="22" fillId="0" borderId="1" xfId="0" applyFont="1" applyBorder="1" applyAlignment="1">
      <alignment horizontal="right" vertical="center" wrapText="1"/>
    </xf>
    <xf numFmtId="9" fontId="22" fillId="0" borderId="1" xfId="0" applyNumberFormat="1" applyFont="1" applyBorder="1" applyAlignment="1">
      <alignment horizontal="right" vertical="center" wrapText="1"/>
    </xf>
    <xf numFmtId="0" fontId="16" fillId="0" borderId="1" xfId="0" applyFont="1" applyBorder="1" applyAlignment="1">
      <alignment vertical="center" wrapText="1"/>
    </xf>
    <xf numFmtId="167" fontId="16" fillId="0" borderId="1" xfId="7" applyNumberFormat="1" applyFont="1" applyFill="1" applyBorder="1" applyAlignment="1">
      <alignment horizontal="center" vertical="center"/>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164"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16" fillId="0" borderId="1" xfId="2" applyFont="1" applyBorder="1" applyAlignment="1">
      <alignment horizontal="center" vertical="center" wrapText="1"/>
    </xf>
    <xf numFmtId="167" fontId="16" fillId="0" borderId="1" xfId="7" applyNumberFormat="1" applyFont="1" applyFill="1" applyBorder="1" applyAlignment="1">
      <alignment horizontal="center" vertical="center" wrapText="1"/>
    </xf>
    <xf numFmtId="0" fontId="15" fillId="0" borderId="7" xfId="2" applyFont="1" applyBorder="1" applyAlignment="1">
      <alignment horizontal="center" vertical="center" wrapText="1"/>
    </xf>
    <xf numFmtId="9" fontId="15" fillId="0" borderId="7" xfId="2" applyNumberFormat="1" applyFont="1" applyBorder="1" applyAlignment="1">
      <alignment horizontal="center" vertical="center" wrapText="1"/>
    </xf>
    <xf numFmtId="9" fontId="15" fillId="0" borderId="1" xfId="2" applyNumberFormat="1" applyFont="1" applyBorder="1" applyAlignment="1">
      <alignment horizontal="center" vertical="center" wrapText="1"/>
    </xf>
    <xf numFmtId="0" fontId="16" fillId="0" borderId="34" xfId="2" applyFont="1" applyBorder="1" applyAlignment="1">
      <alignment horizontal="center" vertical="center" wrapText="1"/>
    </xf>
    <xf numFmtId="0" fontId="22" fillId="6" borderId="0" xfId="2" applyFont="1" applyFill="1" applyAlignment="1">
      <alignment horizontal="center" vertical="center" wrapText="1"/>
    </xf>
    <xf numFmtId="0" fontId="22" fillId="0" borderId="0" xfId="2" applyFont="1" applyAlignment="1">
      <alignment horizontal="center" vertical="center" wrapText="1"/>
    </xf>
    <xf numFmtId="0" fontId="22" fillId="0" borderId="6" xfId="2" applyFont="1" applyBorder="1" applyAlignment="1">
      <alignment horizontal="center" vertical="center" wrapText="1"/>
    </xf>
    <xf numFmtId="9" fontId="22" fillId="0" borderId="6" xfId="2" applyNumberFormat="1" applyFont="1" applyBorder="1" applyAlignment="1">
      <alignment horizontal="center" vertical="center" wrapText="1"/>
    </xf>
    <xf numFmtId="9" fontId="16" fillId="0" borderId="6" xfId="2" applyNumberFormat="1" applyFont="1" applyBorder="1" applyAlignment="1">
      <alignment horizontal="center" vertical="center" wrapText="1"/>
    </xf>
    <xf numFmtId="0" fontId="16" fillId="0" borderId="6" xfId="2" applyFont="1" applyBorder="1" applyAlignment="1">
      <alignment horizontal="center" vertical="center" wrapText="1"/>
    </xf>
    <xf numFmtId="0" fontId="23" fillId="0" borderId="6" xfId="5" applyFont="1" applyFill="1" applyBorder="1" applyAlignment="1">
      <alignment horizontal="center" vertical="center" wrapText="1"/>
    </xf>
    <xf numFmtId="9" fontId="15" fillId="0" borderId="3" xfId="2" applyNumberFormat="1" applyFont="1" applyBorder="1" applyAlignment="1">
      <alignment horizontal="center" vertical="center" wrapText="1"/>
    </xf>
    <xf numFmtId="0" fontId="16" fillId="0" borderId="30" xfId="2" applyFont="1" applyBorder="1" applyAlignment="1">
      <alignment horizontal="center" vertical="center" wrapText="1"/>
    </xf>
    <xf numFmtId="49" fontId="14" fillId="2" borderId="7" xfId="3"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8" xfId="0" applyFont="1" applyBorder="1" applyAlignment="1">
      <alignment horizontal="left" vertical="center"/>
    </xf>
    <xf numFmtId="0" fontId="22" fillId="0" borderId="10" xfId="0" applyFont="1" applyBorder="1" applyAlignment="1">
      <alignment horizontal="center" vertical="center"/>
    </xf>
    <xf numFmtId="0" fontId="14" fillId="6" borderId="6" xfId="0" applyFont="1" applyFill="1" applyBorder="1" applyAlignment="1">
      <alignment horizontal="center" vertical="center" wrapText="1"/>
    </xf>
    <xf numFmtId="0" fontId="14" fillId="6" borderId="6" xfId="0" applyFont="1" applyFill="1" applyBorder="1" applyAlignment="1">
      <alignment vertical="center" wrapText="1"/>
    </xf>
    <xf numFmtId="0" fontId="14" fillId="6" borderId="7" xfId="0" applyFont="1" applyFill="1" applyBorder="1" applyAlignment="1">
      <alignment horizontal="center" vertical="center" wrapText="1"/>
    </xf>
    <xf numFmtId="0" fontId="14" fillId="6" borderId="7" xfId="0" applyFont="1" applyFill="1" applyBorder="1" applyAlignment="1">
      <alignment vertical="center" wrapText="1"/>
    </xf>
    <xf numFmtId="0" fontId="14" fillId="0" borderId="6" xfId="0" applyFont="1" applyBorder="1" applyAlignment="1">
      <alignment horizontal="center" vertical="center" wrapText="1"/>
    </xf>
    <xf numFmtId="0" fontId="14" fillId="0" borderId="6" xfId="0" applyFont="1" applyBorder="1" applyAlignment="1">
      <alignment vertical="center" wrapText="1"/>
    </xf>
    <xf numFmtId="0" fontId="22" fillId="0" borderId="1" xfId="0" applyFont="1" applyBorder="1" applyAlignment="1">
      <alignment horizontal="left" vertical="center"/>
    </xf>
    <xf numFmtId="0" fontId="22" fillId="0" borderId="6" xfId="0" applyFont="1" applyBorder="1" applyAlignment="1">
      <alignment vertical="center" wrapText="1"/>
    </xf>
    <xf numFmtId="0" fontId="22" fillId="0" borderId="10" xfId="0" applyFont="1" applyBorder="1" applyAlignment="1">
      <alignment horizontal="left" vertical="center"/>
    </xf>
    <xf numFmtId="9" fontId="22" fillId="0" borderId="7" xfId="2" applyNumberFormat="1" applyFont="1" applyBorder="1" applyAlignment="1">
      <alignment horizontal="center" vertical="center" wrapText="1"/>
    </xf>
    <xf numFmtId="0" fontId="22" fillId="0" borderId="1" xfId="2" applyFont="1" applyBorder="1" applyAlignment="1">
      <alignment horizontal="center" vertical="center" wrapText="1"/>
    </xf>
    <xf numFmtId="0" fontId="22" fillId="0" borderId="13" xfId="0" applyFont="1" applyBorder="1" applyAlignment="1">
      <alignment vertical="center" wrapText="1"/>
    </xf>
    <xf numFmtId="0" fontId="22" fillId="0" borderId="10" xfId="0" applyFont="1" applyBorder="1" applyAlignment="1">
      <alignment horizontal="center" vertical="center" wrapText="1"/>
    </xf>
    <xf numFmtId="0" fontId="15" fillId="0" borderId="16" xfId="0" applyFont="1" applyBorder="1" applyAlignment="1">
      <alignment horizontal="center" wrapText="1"/>
    </xf>
    <xf numFmtId="0" fontId="16" fillId="6" borderId="7" xfId="0" applyFont="1" applyFill="1" applyBorder="1" applyAlignment="1">
      <alignment vertical="center" wrapText="1"/>
    </xf>
    <xf numFmtId="0" fontId="16" fillId="0" borderId="2" xfId="2" applyFont="1" applyBorder="1" applyAlignment="1">
      <alignment horizontal="center" vertical="center" wrapText="1"/>
    </xf>
    <xf numFmtId="0" fontId="15" fillId="0" borderId="7" xfId="0" applyFont="1" applyBorder="1" applyAlignment="1">
      <alignment wrapText="1"/>
    </xf>
    <xf numFmtId="0" fontId="15" fillId="0" borderId="7" xfId="4" applyFont="1" applyBorder="1" applyAlignment="1">
      <alignment horizontal="center" vertical="center" wrapText="1"/>
    </xf>
    <xf numFmtId="0" fontId="15" fillId="0" borderId="9" xfId="2" applyFont="1" applyBorder="1" applyAlignment="1">
      <alignment horizontal="center" vertical="center" wrapText="1"/>
    </xf>
    <xf numFmtId="0" fontId="15" fillId="6" borderId="9" xfId="2" applyFont="1" applyFill="1" applyBorder="1" applyAlignment="1">
      <alignment horizontal="center" vertical="center" wrapText="1"/>
    </xf>
    <xf numFmtId="0" fontId="15" fillId="0" borderId="6" xfId="0" applyFont="1" applyBorder="1" applyAlignment="1">
      <alignment horizontal="center" vertical="center" wrapText="1"/>
    </xf>
    <xf numFmtId="3" fontId="16" fillId="0" borderId="1" xfId="2" applyNumberFormat="1" applyFont="1" applyBorder="1" applyAlignment="1">
      <alignment horizontal="center" vertical="center" wrapText="1"/>
    </xf>
    <xf numFmtId="1" fontId="16" fillId="0" borderId="7" xfId="2" applyNumberFormat="1" applyFont="1" applyBorder="1" applyAlignment="1">
      <alignment horizontal="center" vertical="center" wrapText="1"/>
    </xf>
    <xf numFmtId="0" fontId="26" fillId="0" borderId="7" xfId="0" applyFont="1" applyBorder="1" applyAlignment="1">
      <alignment horizontal="center" vertical="center" wrapText="1"/>
    </xf>
    <xf numFmtId="1" fontId="16" fillId="6" borderId="1" xfId="1" applyNumberFormat="1" applyFont="1" applyFill="1" applyBorder="1" applyAlignment="1">
      <alignment horizontal="center" vertical="center" wrapText="1"/>
    </xf>
    <xf numFmtId="1" fontId="22" fillId="0" borderId="7" xfId="2" applyNumberFormat="1" applyFont="1" applyBorder="1" applyAlignment="1">
      <alignment horizontal="center" vertical="center" wrapText="1"/>
    </xf>
    <xf numFmtId="9" fontId="15" fillId="0" borderId="10" xfId="2" applyNumberFormat="1" applyFont="1" applyBorder="1" applyAlignment="1">
      <alignment horizontal="center" vertical="center" wrapText="1"/>
    </xf>
    <xf numFmtId="0" fontId="22" fillId="0" borderId="16" xfId="2" applyFont="1" applyBorder="1" applyAlignment="1">
      <alignment horizontal="center" vertical="center" wrapText="1"/>
    </xf>
    <xf numFmtId="164" fontId="27" fillId="0" borderId="7" xfId="0" applyNumberFormat="1" applyFont="1" applyBorder="1" applyAlignment="1">
      <alignment vertical="center" wrapText="1"/>
    </xf>
    <xf numFmtId="3" fontId="15" fillId="0" borderId="10" xfId="2" applyNumberFormat="1" applyFont="1" applyBorder="1" applyAlignment="1">
      <alignment horizontal="center" vertical="center" wrapText="1"/>
    </xf>
    <xf numFmtId="0" fontId="27" fillId="0" borderId="7" xfId="0" applyFont="1" applyBorder="1" applyAlignment="1">
      <alignment horizontal="center" vertical="center"/>
    </xf>
    <xf numFmtId="0" fontId="27" fillId="0" borderId="7" xfId="0" applyFont="1" applyBorder="1" applyAlignment="1">
      <alignment vertical="center"/>
    </xf>
    <xf numFmtId="0" fontId="27" fillId="0" borderId="18"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6" xfId="0" applyFont="1" applyBorder="1" applyAlignment="1">
      <alignment vertical="center" wrapText="1"/>
    </xf>
    <xf numFmtId="0" fontId="15" fillId="0" borderId="0" xfId="2" applyFont="1" applyAlignment="1">
      <alignment horizontal="center" vertical="center" wrapText="1"/>
    </xf>
    <xf numFmtId="0" fontId="27" fillId="0" borderId="7" xfId="0" applyFont="1" applyBorder="1" applyAlignment="1">
      <alignment horizontal="center" vertical="center" wrapText="1"/>
    </xf>
    <xf numFmtId="0" fontId="27" fillId="0" borderId="7" xfId="0" applyFont="1" applyBorder="1" applyAlignment="1">
      <alignment vertical="center" wrapText="1"/>
    </xf>
    <xf numFmtId="0" fontId="28" fillId="0" borderId="7" xfId="5" applyFont="1" applyFill="1" applyBorder="1" applyAlignment="1">
      <alignment horizontal="center" vertical="center" wrapText="1"/>
    </xf>
    <xf numFmtId="9" fontId="15" fillId="0" borderId="6" xfId="2" applyNumberFormat="1" applyFont="1" applyBorder="1" applyAlignment="1">
      <alignment horizontal="center" vertical="center" wrapText="1"/>
    </xf>
    <xf numFmtId="0" fontId="28" fillId="0" borderId="6" xfId="5" applyFont="1" applyFill="1" applyBorder="1" applyAlignment="1">
      <alignment horizontal="center" vertical="center" wrapText="1"/>
    </xf>
    <xf numFmtId="49" fontId="27" fillId="0" borderId="9" xfId="3" applyNumberFormat="1" applyFont="1" applyBorder="1" applyAlignment="1">
      <alignment horizontal="center" vertical="center" wrapText="1"/>
    </xf>
    <xf numFmtId="49" fontId="15" fillId="0" borderId="1" xfId="3" applyNumberFormat="1" applyFont="1" applyBorder="1" applyAlignment="1">
      <alignment horizontal="left" vertical="center" wrapText="1"/>
    </xf>
    <xf numFmtId="49" fontId="27" fillId="0" borderId="1" xfId="3" applyNumberFormat="1" applyFont="1" applyBorder="1" applyAlignment="1">
      <alignment horizontal="center" vertical="center" wrapText="1"/>
    </xf>
    <xf numFmtId="49" fontId="27" fillId="0" borderId="3" xfId="3" applyNumberFormat="1" applyFont="1" applyBorder="1" applyAlignment="1">
      <alignment horizontal="center" vertical="center" wrapText="1"/>
    </xf>
    <xf numFmtId="49" fontId="15" fillId="0" borderId="8" xfId="3" applyNumberFormat="1" applyFont="1" applyBorder="1" applyAlignment="1">
      <alignment horizontal="left" vertical="center" wrapText="1"/>
    </xf>
    <xf numFmtId="0" fontId="15" fillId="0" borderId="6" xfId="2" applyFont="1" applyBorder="1" applyAlignment="1">
      <alignment horizontal="center" vertical="center" wrapText="1"/>
    </xf>
    <xf numFmtId="0" fontId="15" fillId="0" borderId="16"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8" xfId="2" applyFont="1" applyBorder="1" applyAlignment="1">
      <alignment horizontal="center" vertical="center" wrapText="1"/>
    </xf>
    <xf numFmtId="9" fontId="15" fillId="6" borderId="7" xfId="1" applyFont="1" applyFill="1" applyBorder="1" applyAlignment="1">
      <alignment horizontal="center" vertical="center" wrapText="1"/>
    </xf>
    <xf numFmtId="9" fontId="15" fillId="6" borderId="13" xfId="1" applyFont="1" applyFill="1" applyBorder="1" applyAlignment="1">
      <alignment horizontal="center" vertical="center" wrapText="1"/>
    </xf>
    <xf numFmtId="9" fontId="15" fillId="6" borderId="1" xfId="1" applyFont="1" applyFill="1" applyBorder="1" applyAlignment="1">
      <alignment horizontal="center" vertical="center" wrapText="1"/>
    </xf>
    <xf numFmtId="9" fontId="15" fillId="6" borderId="0" xfId="1" applyFont="1" applyFill="1" applyBorder="1" applyAlignment="1">
      <alignment horizontal="center" vertical="center" wrapText="1"/>
    </xf>
    <xf numFmtId="9" fontId="15" fillId="6" borderId="34" xfId="1" applyFont="1" applyFill="1" applyBorder="1" applyAlignment="1">
      <alignment horizontal="center" vertical="center" wrapText="1"/>
    </xf>
    <xf numFmtId="0" fontId="15" fillId="6" borderId="0" xfId="2" applyFont="1" applyFill="1" applyAlignment="1">
      <alignment horizontal="center" vertical="center" wrapText="1"/>
    </xf>
    <xf numFmtId="0" fontId="15" fillId="6" borderId="7" xfId="2" applyFont="1" applyFill="1" applyBorder="1" applyAlignment="1">
      <alignment horizontal="center" vertical="center" wrapText="1"/>
    </xf>
    <xf numFmtId="0" fontId="15" fillId="0" borderId="7" xfId="0" applyFont="1" applyBorder="1" applyAlignment="1">
      <alignment horizontal="center" wrapText="1"/>
    </xf>
    <xf numFmtId="0" fontId="15" fillId="7" borderId="7" xfId="0" applyFont="1" applyFill="1" applyBorder="1" applyAlignment="1">
      <alignment horizontal="center" wrapText="1"/>
    </xf>
    <xf numFmtId="0" fontId="16" fillId="6" borderId="1" xfId="2" applyFont="1" applyFill="1" applyBorder="1" applyAlignment="1">
      <alignment horizontal="center" vertical="center" wrapText="1"/>
    </xf>
    <xf numFmtId="0" fontId="15" fillId="6" borderId="1" xfId="2" applyFont="1" applyFill="1" applyBorder="1" applyAlignment="1">
      <alignment horizontal="center" vertical="center" wrapText="1"/>
    </xf>
    <xf numFmtId="0" fontId="15" fillId="0" borderId="7" xfId="2" applyFont="1" applyBorder="1" applyAlignment="1">
      <alignment horizontal="left" vertical="center" wrapText="1"/>
    </xf>
    <xf numFmtId="3" fontId="15" fillId="0" borderId="1" xfId="2" applyNumberFormat="1" applyFont="1" applyBorder="1" applyAlignment="1">
      <alignment horizontal="center" vertical="center" wrapText="1"/>
    </xf>
    <xf numFmtId="0" fontId="28" fillId="0" borderId="34" xfId="5" applyFont="1" applyFill="1" applyBorder="1" applyAlignment="1">
      <alignment horizontal="center" vertical="center" wrapText="1"/>
    </xf>
    <xf numFmtId="0" fontId="15" fillId="6" borderId="1" xfId="1" applyNumberFormat="1" applyFont="1" applyFill="1" applyBorder="1" applyAlignment="1">
      <alignment horizontal="center" vertical="center" wrapText="1"/>
    </xf>
    <xf numFmtId="0" fontId="22" fillId="0" borderId="1" xfId="0" applyFont="1" applyBorder="1" applyAlignment="1">
      <alignment horizontal="center" vertical="center"/>
    </xf>
    <xf numFmtId="44" fontId="16" fillId="0" borderId="1" xfId="7" applyFont="1" applyFill="1" applyBorder="1" applyAlignment="1">
      <alignment horizontal="center" vertical="center" wrapText="1"/>
    </xf>
    <xf numFmtId="169" fontId="16" fillId="0" borderId="1" xfId="6" applyNumberFormat="1" applyFont="1" applyFill="1" applyBorder="1" applyAlignment="1">
      <alignment horizontal="center" vertical="center" wrapText="1"/>
    </xf>
    <xf numFmtId="165" fontId="16" fillId="0" borderId="1" xfId="6" applyNumberFormat="1" applyFont="1" applyFill="1" applyBorder="1" applyAlignment="1">
      <alignment horizontal="center" vertical="center" wrapText="1"/>
    </xf>
    <xf numFmtId="9" fontId="16" fillId="0" borderId="1" xfId="0" applyNumberFormat="1" applyFont="1" applyBorder="1" applyAlignment="1">
      <alignment horizontal="center" vertical="center" wrapText="1"/>
    </xf>
    <xf numFmtId="43" fontId="16" fillId="0" borderId="1" xfId="6" applyFont="1" applyFill="1" applyBorder="1" applyAlignment="1">
      <alignment horizontal="center" vertical="center" wrapText="1"/>
    </xf>
    <xf numFmtId="0" fontId="16" fillId="0" borderId="3" xfId="2" applyFont="1" applyBorder="1" applyAlignment="1">
      <alignment horizontal="center" vertical="center" wrapText="1"/>
    </xf>
    <xf numFmtId="169" fontId="16" fillId="0" borderId="1" xfId="2" applyNumberFormat="1" applyFont="1" applyBorder="1" applyAlignment="1">
      <alignment horizontal="center" vertical="center" wrapText="1"/>
    </xf>
    <xf numFmtId="0" fontId="16" fillId="0" borderId="11" xfId="0" applyFont="1" applyBorder="1" applyAlignment="1">
      <alignment vertical="center" wrapText="1"/>
    </xf>
    <xf numFmtId="9" fontId="16" fillId="6" borderId="9" xfId="2" applyNumberFormat="1" applyFont="1" applyFill="1" applyBorder="1" applyAlignment="1">
      <alignment horizontal="center" vertical="center" wrapText="1"/>
    </xf>
    <xf numFmtId="9" fontId="16" fillId="7" borderId="9" xfId="0" applyNumberFormat="1" applyFont="1" applyFill="1" applyBorder="1" applyAlignment="1">
      <alignment horizontal="center" vertical="center" wrapText="1"/>
    </xf>
    <xf numFmtId="49" fontId="14" fillId="6" borderId="9" xfId="3" applyNumberFormat="1" applyFont="1" applyFill="1" applyBorder="1" applyAlignment="1">
      <alignment horizontal="center" vertical="center" wrapText="1"/>
    </xf>
    <xf numFmtId="0" fontId="22" fillId="7" borderId="1" xfId="0" applyFont="1" applyFill="1" applyBorder="1" applyAlignment="1">
      <alignment vertical="center" wrapText="1"/>
    </xf>
    <xf numFmtId="0" fontId="16" fillId="7" borderId="1" xfId="0" applyFont="1" applyFill="1" applyBorder="1" applyAlignment="1">
      <alignment vertical="center" wrapText="1"/>
    </xf>
    <xf numFmtId="0" fontId="16" fillId="0" borderId="22" xfId="2" applyFont="1" applyBorder="1" applyAlignment="1">
      <alignment horizontal="center" vertical="center" wrapText="1"/>
    </xf>
    <xf numFmtId="3" fontId="16" fillId="0" borderId="10" xfId="2" applyNumberFormat="1" applyFont="1" applyBorder="1" applyAlignment="1">
      <alignment horizontal="center" vertical="center" wrapText="1"/>
    </xf>
    <xf numFmtId="0" fontId="15" fillId="6" borderId="7" xfId="0" applyFont="1" applyFill="1" applyBorder="1" applyAlignment="1">
      <alignment horizontal="center" vertical="center"/>
    </xf>
    <xf numFmtId="0" fontId="22" fillId="7" borderId="10" xfId="0" applyFont="1" applyFill="1" applyBorder="1" applyAlignment="1">
      <alignment vertical="center" wrapText="1"/>
    </xf>
    <xf numFmtId="0" fontId="16" fillId="7" borderId="10" xfId="0" applyFont="1" applyFill="1" applyBorder="1" applyAlignment="1">
      <alignment vertical="center" wrapText="1"/>
    </xf>
    <xf numFmtId="49" fontId="14" fillId="2" borderId="9" xfId="3" applyNumberFormat="1" applyFont="1" applyFill="1" applyBorder="1" applyAlignment="1">
      <alignment horizontal="center" vertical="center" wrapText="1"/>
    </xf>
    <xf numFmtId="0" fontId="16" fillId="0" borderId="10" xfId="0" applyFont="1" applyBorder="1" applyAlignment="1">
      <alignment vertical="center" wrapText="1"/>
    </xf>
    <xf numFmtId="0" fontId="16" fillId="0" borderId="16" xfId="2" applyFont="1" applyBorder="1" applyAlignment="1">
      <alignment horizontal="center" vertical="center" wrapText="1"/>
    </xf>
    <xf numFmtId="0" fontId="22" fillId="0" borderId="10" xfId="0" applyFont="1" applyBorder="1" applyAlignment="1">
      <alignment vertical="center" wrapText="1"/>
    </xf>
    <xf numFmtId="0" fontId="22" fillId="0" borderId="1" xfId="0" applyFont="1" applyBorder="1" applyAlignment="1">
      <alignment vertical="center" wrapText="1"/>
    </xf>
    <xf numFmtId="44" fontId="16" fillId="0" borderId="0" xfId="2" applyNumberFormat="1" applyFont="1" applyAlignment="1">
      <alignment horizontal="center" vertical="center" wrapText="1"/>
    </xf>
    <xf numFmtId="0" fontId="0" fillId="0" borderId="0" xfId="0" applyProtection="1">
      <protection locked="0"/>
    </xf>
    <xf numFmtId="0" fontId="29" fillId="0" borderId="8" xfId="2" applyFont="1" applyBorder="1" applyAlignment="1" applyProtection="1">
      <alignment horizontal="center" vertical="center" wrapText="1"/>
      <protection locked="0"/>
    </xf>
    <xf numFmtId="0" fontId="30" fillId="0" borderId="28" xfId="2" applyFont="1" applyBorder="1" applyAlignment="1" applyProtection="1">
      <alignment horizontal="center" vertical="center" wrapText="1"/>
      <protection locked="0"/>
    </xf>
    <xf numFmtId="0" fontId="30" fillId="0" borderId="33" xfId="2" applyFont="1" applyBorder="1" applyAlignment="1" applyProtection="1">
      <alignment horizontal="center" vertical="center" wrapText="1"/>
      <protection locked="0"/>
    </xf>
    <xf numFmtId="0" fontId="11" fillId="0" borderId="0" xfId="0" applyFont="1" applyProtection="1">
      <protection locked="0"/>
    </xf>
    <xf numFmtId="0" fontId="10" fillId="0" borderId="0" xfId="2" applyFont="1" applyAlignment="1">
      <alignment horizontal="center" vertical="center" wrapText="1"/>
    </xf>
    <xf numFmtId="0" fontId="22" fillId="0" borderId="1" xfId="0" applyFont="1" applyBorder="1" applyAlignment="1">
      <alignment horizontal="left" vertical="center" wrapText="1"/>
    </xf>
    <xf numFmtId="9" fontId="16" fillId="0" borderId="1" xfId="0" applyNumberFormat="1" applyFont="1" applyBorder="1" applyAlignment="1">
      <alignment horizontal="right" vertical="center" wrapText="1"/>
    </xf>
    <xf numFmtId="9" fontId="16" fillId="0" borderId="1" xfId="2" applyNumberFormat="1" applyFont="1" applyBorder="1" applyAlignment="1">
      <alignment horizontal="center" vertical="center" wrapText="1"/>
    </xf>
    <xf numFmtId="0" fontId="23" fillId="0" borderId="1" xfId="5" applyFont="1" applyFill="1" applyBorder="1" applyAlignment="1">
      <alignment horizontal="center" vertical="center" wrapText="1"/>
    </xf>
    <xf numFmtId="44" fontId="22" fillId="0" borderId="1" xfId="7" applyFont="1" applyBorder="1" applyAlignment="1">
      <alignment vertical="center" wrapText="1"/>
    </xf>
    <xf numFmtId="0" fontId="16" fillId="0" borderId="1" xfId="2" applyFont="1" applyBorder="1" applyAlignment="1">
      <alignment horizontal="left" vertical="center" wrapText="1"/>
    </xf>
    <xf numFmtId="0" fontId="16" fillId="0" borderId="1" xfId="2" applyFont="1" applyBorder="1" applyAlignment="1">
      <alignment vertical="center" wrapText="1"/>
    </xf>
    <xf numFmtId="166" fontId="16" fillId="0" borderId="1" xfId="2" applyNumberFormat="1" applyFont="1" applyBorder="1" applyAlignment="1">
      <alignment horizontal="center" vertical="center" wrapText="1"/>
    </xf>
    <xf numFmtId="0" fontId="10" fillId="0" borderId="0" xfId="0" applyFont="1" applyAlignment="1">
      <alignment horizontal="center" vertical="center" wrapText="1"/>
    </xf>
    <xf numFmtId="49" fontId="20" fillId="2" borderId="1" xfId="3"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164" fontId="18" fillId="3" borderId="1" xfId="0"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20" fillId="4"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49" fontId="20" fillId="2" borderId="3" xfId="3" applyNumberFormat="1" applyFont="1" applyFill="1" applyBorder="1" applyAlignment="1">
      <alignment horizontal="center" vertical="center" wrapText="1"/>
    </xf>
    <xf numFmtId="0" fontId="18" fillId="3" borderId="3" xfId="0" applyFont="1" applyFill="1" applyBorder="1" applyAlignment="1">
      <alignment vertical="center" wrapText="1"/>
    </xf>
    <xf numFmtId="164" fontId="18" fillId="3" borderId="4" xfId="0" applyNumberFormat="1" applyFont="1" applyFill="1" applyBorder="1" applyAlignment="1">
      <alignment vertical="center" wrapText="1"/>
    </xf>
    <xf numFmtId="0" fontId="18" fillId="3" borderId="5" xfId="0" applyFont="1" applyFill="1" applyBorder="1" applyAlignment="1">
      <alignment vertical="center"/>
    </xf>
    <xf numFmtId="0" fontId="20" fillId="4" borderId="6"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4" borderId="6" xfId="0" applyFont="1" applyFill="1" applyBorder="1" applyAlignment="1">
      <alignment vertical="center" wrapText="1"/>
    </xf>
    <xf numFmtId="9" fontId="15" fillId="6" borderId="16" xfId="1" applyFont="1" applyFill="1" applyBorder="1" applyAlignment="1">
      <alignment horizontal="center" vertical="center" wrapText="1"/>
    </xf>
    <xf numFmtId="9" fontId="15" fillId="6" borderId="22" xfId="1" applyFont="1" applyFill="1" applyBorder="1" applyAlignment="1">
      <alignment horizontal="center" vertical="center" wrapText="1"/>
    </xf>
    <xf numFmtId="9" fontId="15" fillId="6" borderId="10" xfId="1" applyFont="1" applyFill="1" applyBorder="1" applyAlignment="1">
      <alignment horizontal="center" vertical="center" wrapText="1"/>
    </xf>
    <xf numFmtId="9" fontId="15" fillId="6" borderId="24" xfId="1" applyFont="1" applyFill="1" applyBorder="1" applyAlignment="1">
      <alignment horizontal="center" vertical="center" wrapText="1"/>
    </xf>
    <xf numFmtId="49" fontId="20" fillId="2" borderId="1" xfId="3"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6" fillId="15"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29" fillId="0" borderId="1" xfId="0" applyFont="1" applyBorder="1" applyAlignment="1" applyProtection="1">
      <alignment horizontal="left" vertical="center"/>
      <protection locked="0"/>
    </xf>
    <xf numFmtId="49" fontId="20" fillId="0" borderId="1" xfId="3" applyNumberFormat="1" applyFont="1" applyBorder="1" applyAlignment="1" applyProtection="1">
      <alignment horizontal="center" vertical="center" wrapText="1"/>
      <protection locked="0"/>
    </xf>
    <xf numFmtId="0" fontId="30" fillId="14" borderId="1" xfId="2" applyFont="1" applyFill="1" applyBorder="1" applyAlignment="1">
      <alignment horizontal="center" vertical="center" wrapText="1"/>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protection locked="0"/>
    </xf>
    <xf numFmtId="0" fontId="29" fillId="10" borderId="1" xfId="0" applyFont="1" applyFill="1" applyBorder="1" applyAlignment="1" applyProtection="1">
      <alignment horizontal="left" vertical="center"/>
      <protection locked="0"/>
    </xf>
    <xf numFmtId="0" fontId="29" fillId="11" borderId="1" xfId="2" applyFont="1" applyFill="1" applyBorder="1" applyAlignment="1" applyProtection="1">
      <alignment horizontal="center" vertical="center" wrapText="1"/>
      <protection locked="0"/>
    </xf>
    <xf numFmtId="0" fontId="29" fillId="11" borderId="8" xfId="2" applyFont="1" applyFill="1" applyBorder="1" applyAlignment="1" applyProtection="1">
      <alignment horizontal="center" vertical="center" wrapText="1"/>
      <protection locked="0"/>
    </xf>
    <xf numFmtId="0" fontId="29" fillId="11" borderId="28" xfId="2" applyFont="1" applyFill="1" applyBorder="1" applyAlignment="1" applyProtection="1">
      <alignment horizontal="center" vertical="center" wrapText="1"/>
      <protection locked="0"/>
    </xf>
    <xf numFmtId="0" fontId="29" fillId="11" borderId="15" xfId="2" applyFont="1" applyFill="1" applyBorder="1" applyAlignment="1" applyProtection="1">
      <alignment horizontal="center" vertical="center" wrapText="1"/>
      <protection locked="0"/>
    </xf>
    <xf numFmtId="0" fontId="29" fillId="11" borderId="33" xfId="2" applyFont="1" applyFill="1" applyBorder="1" applyAlignment="1" applyProtection="1">
      <alignment horizontal="center" vertical="center" wrapText="1"/>
      <protection locked="0"/>
    </xf>
    <xf numFmtId="0" fontId="29" fillId="12" borderId="0" xfId="2" applyFont="1" applyFill="1" applyAlignment="1">
      <alignment horizontal="center" vertical="center" wrapText="1"/>
    </xf>
    <xf numFmtId="0" fontId="29" fillId="12" borderId="2" xfId="2" applyFont="1" applyFill="1" applyBorder="1" applyAlignment="1">
      <alignment horizontal="center" vertical="center" wrapText="1"/>
    </xf>
    <xf numFmtId="0" fontId="31" fillId="12" borderId="2" xfId="2" applyFont="1" applyFill="1" applyBorder="1" applyAlignment="1">
      <alignment horizontal="center" vertical="center" wrapText="1"/>
    </xf>
    <xf numFmtId="0" fontId="16" fillId="6" borderId="1" xfId="2" applyFont="1" applyFill="1" applyBorder="1" applyAlignment="1">
      <alignment horizontal="center" vertical="center" wrapText="1"/>
    </xf>
    <xf numFmtId="0" fontId="16" fillId="0" borderId="1" xfId="2" applyFont="1" applyBorder="1" applyAlignment="1">
      <alignment horizontal="center" vertical="center" wrapText="1"/>
    </xf>
    <xf numFmtId="0" fontId="16" fillId="0" borderId="1" xfId="4" applyFont="1" applyBorder="1" applyAlignment="1">
      <alignment horizontal="center" vertical="center" wrapText="1"/>
    </xf>
    <xf numFmtId="0" fontId="29" fillId="10" borderId="1" xfId="2" applyFont="1" applyFill="1" applyBorder="1" applyAlignment="1">
      <alignment horizontal="center" vertical="center" wrapText="1"/>
    </xf>
    <xf numFmtId="0" fontId="16" fillId="6" borderId="3" xfId="2" applyFont="1" applyFill="1" applyBorder="1" applyAlignment="1">
      <alignment horizontal="center" vertical="center" wrapText="1"/>
    </xf>
    <xf numFmtId="0" fontId="16" fillId="6" borderId="11" xfId="2" applyFont="1" applyFill="1" applyBorder="1" applyAlignment="1">
      <alignment horizontal="center" vertical="center" wrapText="1"/>
    </xf>
    <xf numFmtId="0" fontId="16" fillId="6" borderId="10" xfId="2" applyFont="1" applyFill="1" applyBorder="1" applyAlignment="1">
      <alignment horizontal="center" vertical="center" wrapText="1"/>
    </xf>
    <xf numFmtId="0" fontId="29" fillId="12" borderId="8" xfId="2" applyFont="1" applyFill="1" applyBorder="1" applyAlignment="1" applyProtection="1">
      <alignment horizontal="center" vertical="center" wrapText="1"/>
      <protection locked="0"/>
    </xf>
    <xf numFmtId="0" fontId="29" fillId="12" borderId="28" xfId="2" applyFont="1" applyFill="1" applyBorder="1" applyAlignment="1" applyProtection="1">
      <alignment horizontal="center" vertical="center" wrapText="1"/>
      <protection locked="0"/>
    </xf>
    <xf numFmtId="0" fontId="29" fillId="12" borderId="15" xfId="2" applyFont="1" applyFill="1" applyBorder="1" applyAlignment="1" applyProtection="1">
      <alignment horizontal="center" vertical="center" wrapText="1"/>
      <protection locked="0"/>
    </xf>
    <xf numFmtId="0" fontId="29" fillId="12" borderId="33" xfId="2"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29" fillId="10" borderId="28" xfId="0" applyFont="1" applyFill="1" applyBorder="1" applyAlignment="1">
      <alignment horizontal="center" vertical="center" wrapText="1"/>
    </xf>
    <xf numFmtId="0" fontId="32" fillId="13" borderId="0" xfId="0" applyFont="1" applyFill="1" applyAlignment="1">
      <alignment horizontal="center" vertical="center" wrapText="1"/>
    </xf>
    <xf numFmtId="0" fontId="16" fillId="6" borderId="28" xfId="2" applyFont="1" applyFill="1" applyBorder="1" applyAlignment="1">
      <alignment horizontal="center" vertical="center" wrapText="1"/>
    </xf>
    <xf numFmtId="0" fontId="16" fillId="6" borderId="29"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16" fillId="6" borderId="6" xfId="2" applyFont="1" applyFill="1" applyBorder="1" applyAlignment="1">
      <alignment horizontal="center" vertical="center" wrapText="1"/>
    </xf>
    <xf numFmtId="0" fontId="16" fillId="6" borderId="14" xfId="2" applyFont="1" applyFill="1" applyBorder="1" applyAlignment="1">
      <alignment horizontal="center" vertical="center" wrapText="1"/>
    </xf>
    <xf numFmtId="0" fontId="16" fillId="6" borderId="16" xfId="2" applyFont="1" applyFill="1" applyBorder="1" applyAlignment="1">
      <alignment horizontal="center" vertical="center" wrapText="1"/>
    </xf>
    <xf numFmtId="0" fontId="13" fillId="0" borderId="7" xfId="0" applyFont="1" applyBorder="1" applyAlignment="1">
      <alignment horizontal="center" vertical="center" wrapText="1"/>
    </xf>
    <xf numFmtId="1" fontId="16" fillId="6" borderId="7" xfId="2" applyNumberFormat="1" applyFont="1" applyFill="1" applyBorder="1" applyAlignment="1">
      <alignment horizontal="center" vertical="center"/>
    </xf>
    <xf numFmtId="0" fontId="15" fillId="0" borderId="7" xfId="4" applyFont="1" applyBorder="1" applyAlignment="1">
      <alignment horizontal="center" vertical="center" wrapText="1"/>
    </xf>
    <xf numFmtId="0" fontId="29" fillId="10" borderId="7" xfId="2" applyFont="1" applyFill="1" applyBorder="1" applyAlignment="1">
      <alignment horizontal="center" vertical="center" wrapText="1"/>
    </xf>
    <xf numFmtId="0" fontId="11" fillId="6" borderId="0" xfId="0" applyFont="1" applyFill="1" applyAlignment="1">
      <alignment horizontal="center" vertical="center" wrapText="1"/>
    </xf>
    <xf numFmtId="0" fontId="15"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16" fillId="6" borderId="27" xfId="2" applyFont="1" applyFill="1" applyBorder="1" applyAlignment="1">
      <alignment horizontal="center" vertical="center" wrapText="1"/>
    </xf>
    <xf numFmtId="0" fontId="16" fillId="6" borderId="26" xfId="2" applyFont="1" applyFill="1" applyBorder="1" applyAlignment="1">
      <alignment horizontal="center" vertical="center" wrapText="1"/>
    </xf>
    <xf numFmtId="0" fontId="16" fillId="6" borderId="25" xfId="2" applyFont="1" applyFill="1" applyBorder="1" applyAlignment="1">
      <alignment horizontal="center" vertical="center" wrapText="1"/>
    </xf>
    <xf numFmtId="0" fontId="15" fillId="0" borderId="1" xfId="0" applyFont="1" applyBorder="1" applyAlignment="1">
      <alignment horizontal="center" vertical="center" wrapText="1"/>
    </xf>
    <xf numFmtId="0" fontId="29" fillId="10" borderId="8" xfId="2" applyFont="1" applyFill="1" applyBorder="1" applyAlignment="1">
      <alignment horizontal="center" vertical="center" wrapText="1"/>
    </xf>
    <xf numFmtId="0" fontId="29" fillId="10" borderId="28" xfId="2" applyFont="1" applyFill="1" applyBorder="1" applyAlignment="1">
      <alignment horizontal="center" vertical="center" wrapText="1"/>
    </xf>
    <xf numFmtId="0" fontId="29" fillId="10" borderId="9" xfId="2" applyFont="1" applyFill="1" applyBorder="1" applyAlignment="1">
      <alignment horizontal="center" vertical="center" wrapText="1"/>
    </xf>
    <xf numFmtId="0" fontId="16" fillId="0" borderId="3"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6"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12" xfId="4" applyFont="1" applyBorder="1" applyAlignment="1">
      <alignment horizontal="center" vertical="center" wrapText="1"/>
    </xf>
    <xf numFmtId="0" fontId="15" fillId="0" borderId="21" xfId="4" applyFont="1" applyBorder="1" applyAlignment="1">
      <alignment horizontal="center" vertical="center" wrapText="1"/>
    </xf>
    <xf numFmtId="0" fontId="15" fillId="0" borderId="22" xfId="4" applyFont="1" applyBorder="1" applyAlignment="1">
      <alignment horizontal="center" vertical="center" wrapText="1"/>
    </xf>
    <xf numFmtId="0" fontId="15" fillId="0" borderId="12"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19" xfId="2" applyFont="1" applyBorder="1" applyAlignment="1">
      <alignment horizontal="center" vertical="center" wrapText="1"/>
    </xf>
    <xf numFmtId="0" fontId="15" fillId="0" borderId="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49" fontId="15" fillId="0" borderId="3" xfId="3" applyNumberFormat="1" applyFont="1" applyBorder="1" applyAlignment="1">
      <alignment horizontal="center" vertical="center" wrapText="1"/>
    </xf>
    <xf numFmtId="49" fontId="15" fillId="0" borderId="11" xfId="3" applyNumberFormat="1" applyFont="1" applyBorder="1" applyAlignment="1">
      <alignment horizontal="center" vertical="center" wrapText="1"/>
    </xf>
    <xf numFmtId="0" fontId="15" fillId="0" borderId="3"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0" xfId="4" applyFont="1" applyBorder="1" applyAlignment="1">
      <alignment horizontal="center" vertical="center" wrapText="1"/>
    </xf>
    <xf numFmtId="0" fontId="15" fillId="0" borderId="17" xfId="4" applyFont="1" applyBorder="1" applyAlignment="1">
      <alignment horizontal="center" vertical="center" wrapText="1"/>
    </xf>
    <xf numFmtId="0" fontId="15" fillId="0" borderId="20" xfId="4" applyFont="1" applyBorder="1" applyAlignment="1">
      <alignment horizontal="center" vertical="center" wrapText="1"/>
    </xf>
    <xf numFmtId="0" fontId="31" fillId="12" borderId="0" xfId="2" applyFont="1" applyFill="1" applyAlignment="1">
      <alignment horizontal="center" vertical="center" wrapText="1"/>
    </xf>
    <xf numFmtId="0" fontId="15" fillId="0" borderId="6" xfId="4" applyFont="1" applyBorder="1" applyAlignment="1">
      <alignment horizontal="center" vertical="center" wrapText="1"/>
    </xf>
    <xf numFmtId="0" fontId="15" fillId="0" borderId="14" xfId="4" applyFont="1" applyBorder="1" applyAlignment="1">
      <alignment horizontal="center" vertical="center" wrapText="1"/>
    </xf>
    <xf numFmtId="0" fontId="15" fillId="0" borderId="16" xfId="4" applyFont="1" applyBorder="1" applyAlignment="1">
      <alignment horizontal="center" vertical="center" wrapText="1"/>
    </xf>
    <xf numFmtId="0" fontId="15" fillId="6" borderId="7" xfId="2" applyFont="1" applyFill="1" applyBorder="1" applyAlignment="1">
      <alignment horizontal="center" vertical="center" wrapText="1"/>
    </xf>
    <xf numFmtId="0" fontId="15" fillId="6" borderId="6" xfId="2" applyFont="1" applyFill="1" applyBorder="1" applyAlignment="1">
      <alignment horizontal="center" vertical="center" wrapText="1"/>
    </xf>
    <xf numFmtId="0" fontId="15" fillId="6" borderId="14"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 xfId="2" applyFont="1" applyFill="1" applyBorder="1" applyAlignment="1">
      <alignment horizontal="center" vertical="center" wrapText="1"/>
    </xf>
    <xf numFmtId="0" fontId="26"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29" fillId="12" borderId="1" xfId="2" applyFont="1" applyFill="1" applyBorder="1" applyAlignment="1">
      <alignment horizontal="center" vertical="center" wrapText="1"/>
    </xf>
    <xf numFmtId="0" fontId="16" fillId="0" borderId="8" xfId="2" applyFont="1" applyBorder="1" applyAlignment="1">
      <alignment horizontal="center" vertical="center" wrapText="1"/>
    </xf>
    <xf numFmtId="0" fontId="16" fillId="0" borderId="3" xfId="4" applyFont="1" applyBorder="1" applyAlignment="1">
      <alignment horizontal="center" vertical="center" wrapText="1"/>
    </xf>
    <xf numFmtId="0" fontId="16" fillId="0" borderId="10" xfId="4" applyFont="1" applyBorder="1" applyAlignment="1">
      <alignment horizontal="center" vertical="center" wrapText="1"/>
    </xf>
    <xf numFmtId="0" fontId="33" fillId="12" borderId="2" xfId="2" applyFont="1" applyFill="1" applyBorder="1" applyAlignment="1">
      <alignment horizontal="center" vertical="center" wrapText="1"/>
    </xf>
    <xf numFmtId="0" fontId="16" fillId="6" borderId="9" xfId="2" applyFont="1" applyFill="1" applyBorder="1" applyAlignment="1">
      <alignment horizontal="center" vertical="center" wrapText="1"/>
    </xf>
    <xf numFmtId="0" fontId="16" fillId="0" borderId="34" xfId="4" applyFont="1" applyBorder="1" applyAlignment="1">
      <alignment horizontal="center" vertical="center" wrapText="1"/>
    </xf>
    <xf numFmtId="0" fontId="33" fillId="12" borderId="0" xfId="2" applyFont="1" applyFill="1" applyAlignment="1">
      <alignment horizontal="center" vertical="center" wrapText="1"/>
    </xf>
    <xf numFmtId="0" fontId="16" fillId="6" borderId="34" xfId="2" applyFont="1" applyFill="1" applyBorder="1" applyAlignment="1">
      <alignment horizontal="center" vertical="center" wrapText="1"/>
    </xf>
    <xf numFmtId="0" fontId="16" fillId="0" borderId="17" xfId="4" applyFont="1" applyBorder="1" applyAlignment="1">
      <alignment vertical="center" wrapText="1"/>
    </xf>
    <xf numFmtId="0" fontId="16" fillId="0" borderId="20" xfId="4" applyFont="1" applyBorder="1" applyAlignment="1">
      <alignment vertical="center" wrapText="1"/>
    </xf>
  </cellXfs>
  <cellStyles count="8">
    <cellStyle name="Hyperlink" xfId="5" xr:uid="{B161ADB7-B388-4032-8320-CF9B10B1C834}"/>
    <cellStyle name="Millares" xfId="6" builtinId="3"/>
    <cellStyle name="Moneda" xfId="7" builtinId="4"/>
    <cellStyle name="Normal" xfId="0" builtinId="0"/>
    <cellStyle name="Normal 2" xfId="2" xr:uid="{23EE5D91-AAAA-4C56-8F9D-58DE18ECEE18}"/>
    <cellStyle name="Normal 3" xfId="4" xr:uid="{F9CF4E0B-BA65-4310-ADFE-0E7969F09E6F}"/>
    <cellStyle name="Normal 4" xfId="3" xr:uid="{5F50D5EF-FD9F-47CE-8A6C-0D1F649FDE2E}"/>
    <cellStyle name="Porcentaje" xfId="1" builtinId="5"/>
  </cellStyles>
  <dxfs count="2">
    <dxf>
      <font>
        <color theme="0"/>
      </font>
      <fill>
        <patternFill>
          <bgColor rgb="FFC0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ARIA DEL PILAR  VASQUEZ RODRIGUEZ" id="{69FCB9A2-FB35-4B09-94FF-BB6F9F264E4C}" userId="S::pilarvasquez@ipse.gov.co::ee3512a1-9fc5-4117-b336-c25845b142d8" providerId="AD"/>
  <person displayName="JOHANNA  PINZON CORREA" id="{35D55038-698B-4CAD-A9B0-1834DADB8BAE}" userId="S::johannapinzon@ipse.gov.co::c5e080d9-b022-43b2-8035-a56eef4ee5f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 dT="2025-11-12T14:24:31.06" personId="{35D55038-698B-4CAD-A9B0-1834DADB8BAE}" id="{07BCF854-315A-4BE7-8C9B-36D1437E2D26}">
    <text>Describir la actividad alineado con el objetivo estratégico y su proyecto de inversión que el producto pueda ser medible</text>
  </threadedComment>
</ThreadedComments>
</file>

<file path=xl/threadedComments/threadedComment10.xml><?xml version="1.0" encoding="utf-8"?>
<ThreadedComments xmlns="http://schemas.microsoft.com/office/spreadsheetml/2018/threadedcomments" xmlns:x="http://schemas.openxmlformats.org/spreadsheetml/2006/main">
  <threadedComment ref="H3" dT="2025-11-12T14:24:31.06" personId="{35D55038-698B-4CAD-A9B0-1834DADB8BAE}" id="{F348018D-87FF-484A-AD11-6884B71D2471}">
    <text>Describir la actividad alineado con el objetivo estratégico y su proyecto de inversión que el producto pueda ser medible</text>
  </threadedComment>
</ThreadedComments>
</file>

<file path=xl/threadedComments/threadedComment11.xml><?xml version="1.0" encoding="utf-8"?>
<ThreadedComments xmlns="http://schemas.microsoft.com/office/spreadsheetml/2018/threadedcomments" xmlns:x="http://schemas.openxmlformats.org/spreadsheetml/2006/main">
  <threadedComment ref="H3" dT="2025-11-12T14:24:31.06" personId="{35D55038-698B-4CAD-A9B0-1834DADB8BAE}" id="{FCEA2FEA-6B5A-471A-9078-C6FD3916B7DC}">
    <text>Describir la actividad alineado con el objetivo estratégico y su proyecto de inversión que el producto pueda ser medible</text>
  </threadedComment>
</ThreadedComments>
</file>

<file path=xl/threadedComments/threadedComment2.xml><?xml version="1.0" encoding="utf-8"?>
<ThreadedComments xmlns="http://schemas.microsoft.com/office/spreadsheetml/2018/threadedcomments" xmlns:x="http://schemas.openxmlformats.org/spreadsheetml/2006/main">
  <threadedComment ref="F9" dT="2025-11-20T17:17:18.30" personId="{69FCB9A2-FB35-4B09-94FF-BB6F9F264E4C}" id="{966922CE-49F1-4CC7-B918-3B0F850B3C25}">
    <text xml:space="preserve">Evaluar la posibilidad de pagar una herramienta de medición digital.
</text>
  </threadedComment>
</ThreadedComments>
</file>

<file path=xl/threadedComments/threadedComment3.xml><?xml version="1.0" encoding="utf-8"?>
<ThreadedComments xmlns="http://schemas.microsoft.com/office/spreadsheetml/2018/threadedcomments" xmlns:x="http://schemas.openxmlformats.org/spreadsheetml/2006/main">
  <threadedComment ref="H3" dT="2025-11-12T14:24:31.06" personId="{35D55038-698B-4CAD-A9B0-1834DADB8BAE}" id="{140EE090-A06C-4DCC-932F-6FED2A3EB161}">
    <text>Describir la actividad alineado con el objetivo estratégico y su proyecto de inversión que el producto pueda ser medible</text>
  </threadedComment>
</ThreadedComments>
</file>

<file path=xl/threadedComments/threadedComment4.xml><?xml version="1.0" encoding="utf-8"?>
<ThreadedComments xmlns="http://schemas.microsoft.com/office/spreadsheetml/2018/threadedcomments" xmlns:x="http://schemas.openxmlformats.org/spreadsheetml/2006/main">
  <threadedComment ref="H3" dT="2025-11-12T14:24:31.06" personId="{35D55038-698B-4CAD-A9B0-1834DADB8BAE}" id="{F1CBBA15-2BD2-43C2-AE15-291156C14A19}">
    <text>Describir la actividad alineado con el objetivo estratégico y su proyecto de inversión que el producto pueda ser medible</text>
  </threadedComment>
</ThreadedComments>
</file>

<file path=xl/threadedComments/threadedComment5.xml><?xml version="1.0" encoding="utf-8"?>
<ThreadedComments xmlns="http://schemas.microsoft.com/office/spreadsheetml/2018/threadedcomments" xmlns:x="http://schemas.openxmlformats.org/spreadsheetml/2006/main">
  <threadedComment ref="H3" dT="2025-11-12T14:24:31.06" personId="{35D55038-698B-4CAD-A9B0-1834DADB8BAE}" id="{DE3CC59E-B37A-4D0B-83DF-C838005924B5}">
    <text>Describir la actividad alineado con el objetivo estratégico y su proyecto de inversión que el producto pueda ser medible</text>
  </threadedComment>
</ThreadedComments>
</file>

<file path=xl/threadedComments/threadedComment6.xml><?xml version="1.0" encoding="utf-8"?>
<ThreadedComments xmlns="http://schemas.microsoft.com/office/spreadsheetml/2018/threadedcomments" xmlns:x="http://schemas.openxmlformats.org/spreadsheetml/2006/main">
  <threadedComment ref="H3" dT="2025-11-12T14:24:31.06" personId="{35D55038-698B-4CAD-A9B0-1834DADB8BAE}" id="{B6DAC1BA-8E1D-4267-A440-95FD2EE54961}">
    <text>Describir la actividad alineado con el objetivo estratégico y su proyecto de inversión que el producto pueda ser medible</text>
  </threadedComment>
</ThreadedComments>
</file>

<file path=xl/threadedComments/threadedComment7.xml><?xml version="1.0" encoding="utf-8"?>
<ThreadedComments xmlns="http://schemas.microsoft.com/office/spreadsheetml/2018/threadedcomments" xmlns:x="http://schemas.openxmlformats.org/spreadsheetml/2006/main">
  <threadedComment ref="H3" dT="2025-11-12T14:24:31.06" personId="{35D55038-698B-4CAD-A9B0-1834DADB8BAE}" id="{E7331513-6B17-4F41-AB8D-8E055C9D60FA}">
    <text>Describir la actividad alineado con el objetivo estratégico y su proyecto de inversión que el producto pueda ser medible</text>
  </threadedComment>
</ThreadedComments>
</file>

<file path=xl/threadedComments/threadedComment8.xml><?xml version="1.0" encoding="utf-8"?>
<ThreadedComments xmlns="http://schemas.microsoft.com/office/spreadsheetml/2018/threadedcomments" xmlns:x="http://schemas.openxmlformats.org/spreadsheetml/2006/main">
  <threadedComment ref="H3" dT="2025-11-12T14:24:31.06" personId="{35D55038-698B-4CAD-A9B0-1834DADB8BAE}" id="{7FA601A1-63DF-4BE3-961C-D6CD985BF9CF}">
    <text>Describir la actividad alineado con el objetivo estratégico y su proyecto de inversión que el producto pueda ser medible</text>
  </threadedComment>
</ThreadedComments>
</file>

<file path=xl/threadedComments/threadedComment9.xml><?xml version="1.0" encoding="utf-8"?>
<ThreadedComments xmlns="http://schemas.microsoft.com/office/spreadsheetml/2018/threadedcomments" xmlns:x="http://schemas.openxmlformats.org/spreadsheetml/2006/main">
  <threadedComment ref="H3" dT="2025-11-12T14:24:31.06" personId="{35D55038-698B-4CAD-A9B0-1834DADB8BAE}" id="{DEECEA4D-6E94-4EBB-805C-1A69EFAEE673}">
    <text>Describir la actividad alineado con el objetivo estratégico y su proyecto de inversión que el producto pueda ser medible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1.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19DB-29B2-449E-8315-ECB2B5B2313B}">
  <dimension ref="A1:AR7"/>
  <sheetViews>
    <sheetView zoomScale="60" zoomScaleNormal="60" workbookViewId="0">
      <pane xSplit="4" ySplit="2" topLeftCell="E3" activePane="bottomRight" state="frozen"/>
      <selection pane="topRight" activeCell="C1" sqref="C1"/>
      <selection pane="bottomLeft" activeCell="A3" sqref="A3"/>
      <selection pane="bottomRight" activeCell="B3" sqref="B3:B7"/>
    </sheetView>
  </sheetViews>
  <sheetFormatPr baseColWidth="10" defaultColWidth="11.5703125" defaultRowHeight="15" x14ac:dyDescent="0.25"/>
  <cols>
    <col min="1" max="1" width="4.28515625" style="175" hidden="1" customWidth="1"/>
    <col min="2" max="2" width="28.28515625" style="175" customWidth="1"/>
    <col min="3" max="3" width="30.42578125" style="175" customWidth="1"/>
    <col min="4" max="4" width="41.140625" style="175" customWidth="1"/>
    <col min="5" max="5" width="25.42578125" style="175" customWidth="1"/>
    <col min="6" max="6" width="23.85546875" style="175" customWidth="1"/>
    <col min="7" max="7" width="24.5703125" style="175" customWidth="1"/>
    <col min="8" max="8" width="28.140625" style="175" customWidth="1"/>
    <col min="9" max="9" width="5" style="175" customWidth="1"/>
    <col min="10" max="10" width="27.140625" style="175" customWidth="1"/>
    <col min="11" max="11" width="31.85546875" style="175" customWidth="1"/>
    <col min="12" max="12" width="18" style="175" customWidth="1"/>
    <col min="13" max="13" width="19.85546875" style="175" customWidth="1"/>
    <col min="14" max="14" width="19.42578125" style="175" customWidth="1"/>
    <col min="15" max="15" width="22.42578125" style="175" customWidth="1"/>
    <col min="16" max="16" width="23" style="175" customWidth="1"/>
    <col min="17" max="17" width="9.140625" style="175" customWidth="1"/>
    <col min="18" max="18" width="15.140625" style="175" customWidth="1"/>
    <col min="19" max="19" width="20.42578125" style="175" customWidth="1"/>
    <col min="20" max="20" width="18.42578125" style="175" customWidth="1"/>
    <col min="21" max="21" width="23.42578125" style="175" customWidth="1"/>
    <col min="22" max="22" width="20" style="175" customWidth="1"/>
    <col min="23" max="24" width="9.140625" style="175" customWidth="1"/>
    <col min="25" max="25" width="15.7109375" style="175" customWidth="1"/>
    <col min="26" max="26" width="12.85546875" style="175" customWidth="1"/>
    <col min="27" max="27" width="17" style="175" customWidth="1"/>
    <col min="28" max="30" width="9.140625" style="175" customWidth="1"/>
    <col min="31" max="31" width="15.28515625" style="175" customWidth="1"/>
    <col min="32" max="32" width="15.5703125" style="175" customWidth="1"/>
    <col min="33" max="33" width="16.28515625" style="175" customWidth="1"/>
    <col min="34" max="34" width="15.28515625" style="175" customWidth="1"/>
    <col min="35" max="35" width="9.140625" style="175" customWidth="1"/>
    <col min="36" max="36" width="10.7109375" style="175" customWidth="1"/>
    <col min="37" max="37" width="13.85546875" style="175" customWidth="1"/>
    <col min="38" max="38" width="15.42578125" style="175" customWidth="1"/>
    <col min="39" max="39" width="19.140625" style="175" customWidth="1"/>
    <col min="40" max="40" width="17.5703125" style="175" customWidth="1"/>
    <col min="41" max="41" width="9.140625" style="175" customWidth="1"/>
    <col min="42" max="42" width="18.85546875" style="1" customWidth="1"/>
    <col min="43" max="43" width="24.28515625" style="1" customWidth="1"/>
    <col min="44" max="44" width="23.140625" style="1" customWidth="1"/>
    <col min="45" max="16384" width="11.5703125" style="175"/>
  </cols>
  <sheetData>
    <row r="1" spans="1:44" s="179" customFormat="1" ht="34.9" customHeight="1" x14ac:dyDescent="0.3">
      <c r="A1" s="221" t="s">
        <v>0</v>
      </c>
      <c r="B1" s="221"/>
      <c r="C1" s="221"/>
      <c r="D1" s="221"/>
      <c r="E1" s="221"/>
      <c r="F1" s="221"/>
      <c r="G1" s="221"/>
      <c r="H1" s="221"/>
      <c r="I1" s="215"/>
      <c r="J1" s="222" t="s">
        <v>1</v>
      </c>
      <c r="K1" s="222"/>
      <c r="L1" s="222"/>
      <c r="M1" s="222"/>
      <c r="N1" s="222"/>
      <c r="O1" s="222"/>
      <c r="P1" s="222"/>
      <c r="Q1" s="176"/>
      <c r="R1" s="223" t="s">
        <v>2</v>
      </c>
      <c r="S1" s="224"/>
      <c r="T1" s="224"/>
      <c r="U1" s="224"/>
      <c r="V1" s="224"/>
      <c r="W1" s="177"/>
      <c r="X1" s="223" t="s">
        <v>3</v>
      </c>
      <c r="Y1" s="224"/>
      <c r="Z1" s="224"/>
      <c r="AA1" s="224"/>
      <c r="AB1" s="224"/>
      <c r="AC1" s="177"/>
      <c r="AD1" s="223" t="s">
        <v>4</v>
      </c>
      <c r="AE1" s="224"/>
      <c r="AF1" s="224"/>
      <c r="AG1" s="224"/>
      <c r="AH1" s="224"/>
      <c r="AI1" s="178"/>
      <c r="AJ1" s="225" t="s">
        <v>5</v>
      </c>
      <c r="AK1" s="226"/>
      <c r="AL1" s="226"/>
      <c r="AM1" s="226"/>
      <c r="AN1" s="226"/>
      <c r="AP1" s="217" t="s">
        <v>370</v>
      </c>
      <c r="AQ1" s="217"/>
      <c r="AR1" s="217"/>
    </row>
    <row r="2" spans="1:44" s="197" customFormat="1" ht="78.75" customHeight="1" x14ac:dyDescent="0.25">
      <c r="A2" s="190" t="s">
        <v>6</v>
      </c>
      <c r="B2" s="190" t="s">
        <v>7</v>
      </c>
      <c r="C2" s="190" t="s">
        <v>8</v>
      </c>
      <c r="D2" s="190" t="s">
        <v>9</v>
      </c>
      <c r="E2" s="190" t="s">
        <v>10</v>
      </c>
      <c r="F2" s="190" t="s">
        <v>11</v>
      </c>
      <c r="G2" s="190" t="s">
        <v>13</v>
      </c>
      <c r="H2" s="190" t="s">
        <v>14</v>
      </c>
      <c r="I2" s="216"/>
      <c r="J2" s="191" t="s">
        <v>15</v>
      </c>
      <c r="K2" s="192" t="s">
        <v>16</v>
      </c>
      <c r="L2" s="192" t="s">
        <v>17</v>
      </c>
      <c r="M2" s="191" t="s">
        <v>18</v>
      </c>
      <c r="N2" s="191" t="s">
        <v>19</v>
      </c>
      <c r="O2" s="191" t="s">
        <v>20</v>
      </c>
      <c r="P2" s="191" t="s">
        <v>21</v>
      </c>
      <c r="Q2" s="193"/>
      <c r="R2" s="194" t="s">
        <v>22</v>
      </c>
      <c r="S2" s="194" t="s">
        <v>23</v>
      </c>
      <c r="T2" s="195" t="s">
        <v>24</v>
      </c>
      <c r="U2" s="194" t="s">
        <v>25</v>
      </c>
      <c r="V2" s="194" t="s">
        <v>26</v>
      </c>
      <c r="W2" s="196"/>
      <c r="X2" s="194" t="s">
        <v>22</v>
      </c>
      <c r="Y2" s="194" t="s">
        <v>27</v>
      </c>
      <c r="Z2" s="195" t="s">
        <v>24</v>
      </c>
      <c r="AA2" s="194" t="s">
        <v>25</v>
      </c>
      <c r="AB2" s="194" t="s">
        <v>26</v>
      </c>
      <c r="AC2" s="196"/>
      <c r="AD2" s="194" t="s">
        <v>22</v>
      </c>
      <c r="AE2" s="194" t="s">
        <v>28</v>
      </c>
      <c r="AF2" s="195" t="s">
        <v>24</v>
      </c>
      <c r="AG2" s="194" t="s">
        <v>25</v>
      </c>
      <c r="AH2" s="194" t="s">
        <v>26</v>
      </c>
      <c r="AI2" s="196"/>
      <c r="AJ2" s="194" t="s">
        <v>22</v>
      </c>
      <c r="AK2" s="194" t="s">
        <v>29</v>
      </c>
      <c r="AL2" s="195" t="s">
        <v>24</v>
      </c>
      <c r="AM2" s="194" t="s">
        <v>25</v>
      </c>
      <c r="AN2" s="194" t="s">
        <v>26</v>
      </c>
      <c r="AP2" s="211" t="s">
        <v>371</v>
      </c>
      <c r="AQ2" s="212" t="s">
        <v>266</v>
      </c>
      <c r="AR2" s="212" t="s">
        <v>267</v>
      </c>
    </row>
    <row r="3" spans="1:44" s="30" customFormat="1" ht="72.75" customHeight="1" x14ac:dyDescent="0.2">
      <c r="A3" s="25" t="s">
        <v>30</v>
      </c>
      <c r="B3" s="220" t="s">
        <v>31</v>
      </c>
      <c r="C3" s="218" t="s">
        <v>32</v>
      </c>
      <c r="D3" s="219" t="s">
        <v>347</v>
      </c>
      <c r="E3" s="220" t="s">
        <v>33</v>
      </c>
      <c r="F3" s="220" t="s">
        <v>34</v>
      </c>
      <c r="G3" s="26" t="s">
        <v>35</v>
      </c>
      <c r="H3" s="26" t="s">
        <v>36</v>
      </c>
      <c r="I3" s="26"/>
      <c r="J3" s="26" t="s">
        <v>37</v>
      </c>
      <c r="K3" s="27">
        <f>4240574917*20%</f>
        <v>848114983.4000001</v>
      </c>
      <c r="L3" s="41">
        <v>1500</v>
      </c>
      <c r="M3" s="41">
        <v>200</v>
      </c>
      <c r="N3" s="41">
        <v>500</v>
      </c>
      <c r="O3" s="41">
        <v>600</v>
      </c>
      <c r="P3" s="41">
        <v>200</v>
      </c>
      <c r="Q3" s="41"/>
      <c r="R3" s="28"/>
      <c r="S3" s="29"/>
      <c r="T3" s="27"/>
      <c r="U3" s="25"/>
      <c r="V3" s="25"/>
      <c r="W3" s="25"/>
      <c r="X3" s="28"/>
      <c r="Y3" s="29"/>
      <c r="Z3" s="27"/>
      <c r="AA3" s="25"/>
      <c r="AB3" s="25"/>
      <c r="AC3" s="25"/>
      <c r="AD3" s="28"/>
      <c r="AE3" s="29"/>
      <c r="AF3" s="27"/>
      <c r="AG3" s="25"/>
      <c r="AH3" s="25"/>
      <c r="AI3" s="25"/>
      <c r="AJ3" s="25"/>
      <c r="AK3" s="29"/>
      <c r="AL3" s="27"/>
      <c r="AM3" s="25"/>
      <c r="AN3" s="25"/>
      <c r="AP3" s="25"/>
      <c r="AQ3" s="25"/>
      <c r="AR3" s="25"/>
    </row>
    <row r="4" spans="1:44" s="30" customFormat="1" ht="113.25" customHeight="1" x14ac:dyDescent="0.2">
      <c r="A4" s="25"/>
      <c r="B4" s="220"/>
      <c r="C4" s="218"/>
      <c r="D4" s="219"/>
      <c r="E4" s="220"/>
      <c r="F4" s="220"/>
      <c r="G4" s="26" t="s">
        <v>38</v>
      </c>
      <c r="H4" s="26" t="s">
        <v>39</v>
      </c>
      <c r="I4" s="26"/>
      <c r="J4" s="26" t="s">
        <v>37</v>
      </c>
      <c r="K4" s="27">
        <f>4240574917*50%</f>
        <v>2120287458.5</v>
      </c>
      <c r="L4" s="41">
        <v>40</v>
      </c>
      <c r="M4" s="41">
        <v>8</v>
      </c>
      <c r="N4" s="41">
        <v>15</v>
      </c>
      <c r="O4" s="41">
        <v>10</v>
      </c>
      <c r="P4" s="41">
        <v>7</v>
      </c>
      <c r="Q4" s="41"/>
      <c r="R4" s="28"/>
      <c r="S4" s="29"/>
      <c r="T4" s="27"/>
      <c r="U4" s="25"/>
      <c r="V4" s="25"/>
      <c r="W4" s="25"/>
      <c r="X4" s="28"/>
      <c r="Y4" s="29"/>
      <c r="Z4" s="27"/>
      <c r="AA4" s="25"/>
      <c r="AB4" s="25"/>
      <c r="AC4" s="25"/>
      <c r="AD4" s="28"/>
      <c r="AE4" s="29"/>
      <c r="AF4" s="27"/>
      <c r="AG4" s="25"/>
      <c r="AH4" s="25"/>
      <c r="AI4" s="25"/>
      <c r="AJ4" s="25"/>
      <c r="AK4" s="29"/>
      <c r="AL4" s="27"/>
      <c r="AM4" s="25"/>
      <c r="AN4" s="25"/>
      <c r="AP4" s="63"/>
      <c r="AQ4" s="154"/>
      <c r="AR4" s="63"/>
    </row>
    <row r="5" spans="1:44" s="30" customFormat="1" ht="95.25" customHeight="1" x14ac:dyDescent="0.2">
      <c r="A5" s="25"/>
      <c r="B5" s="220"/>
      <c r="C5" s="218"/>
      <c r="D5" s="219"/>
      <c r="E5" s="220"/>
      <c r="F5" s="220"/>
      <c r="G5" s="26" t="s">
        <v>40</v>
      </c>
      <c r="H5" s="26" t="s">
        <v>41</v>
      </c>
      <c r="I5" s="26"/>
      <c r="J5" s="26" t="s">
        <v>42</v>
      </c>
      <c r="K5" s="27">
        <f>4240574917*10%</f>
        <v>424057491.70000005</v>
      </c>
      <c r="L5" s="31">
        <v>1</v>
      </c>
      <c r="M5" s="31">
        <v>1</v>
      </c>
      <c r="N5" s="31">
        <v>1</v>
      </c>
      <c r="O5" s="31">
        <v>1</v>
      </c>
      <c r="P5" s="31">
        <v>1</v>
      </c>
      <c r="Q5" s="31"/>
      <c r="R5" s="28"/>
      <c r="S5" s="29"/>
      <c r="T5" s="27"/>
      <c r="U5" s="25"/>
      <c r="V5" s="25"/>
      <c r="W5" s="25"/>
      <c r="X5" s="28"/>
      <c r="Y5" s="29"/>
      <c r="Z5" s="27"/>
      <c r="AA5" s="25"/>
      <c r="AB5" s="25"/>
      <c r="AC5" s="25"/>
      <c r="AD5" s="28"/>
      <c r="AE5" s="29"/>
      <c r="AF5" s="27"/>
      <c r="AG5" s="25"/>
      <c r="AH5" s="25"/>
      <c r="AI5" s="25"/>
      <c r="AJ5" s="25"/>
      <c r="AK5" s="29"/>
      <c r="AL5" s="27"/>
      <c r="AM5" s="25"/>
      <c r="AN5" s="25"/>
      <c r="AP5" s="66"/>
      <c r="AQ5" s="66"/>
      <c r="AR5" s="66"/>
    </row>
    <row r="6" spans="1:44" s="30" customFormat="1" ht="95.25" customHeight="1" x14ac:dyDescent="0.2">
      <c r="A6" s="25"/>
      <c r="B6" s="220"/>
      <c r="C6" s="218"/>
      <c r="D6" s="219"/>
      <c r="E6" s="220"/>
      <c r="F6" s="220"/>
      <c r="G6" s="26" t="s">
        <v>43</v>
      </c>
      <c r="H6" s="26" t="s">
        <v>44</v>
      </c>
      <c r="I6" s="26"/>
      <c r="J6" s="26" t="s">
        <v>42</v>
      </c>
      <c r="K6" s="27">
        <f>4240574917*10%</f>
        <v>424057491.70000005</v>
      </c>
      <c r="L6" s="31">
        <v>1</v>
      </c>
      <c r="M6" s="31">
        <v>1</v>
      </c>
      <c r="N6" s="31">
        <v>1</v>
      </c>
      <c r="O6" s="31">
        <v>1</v>
      </c>
      <c r="P6" s="31">
        <v>1</v>
      </c>
      <c r="Q6" s="31"/>
      <c r="R6" s="28"/>
      <c r="S6" s="29"/>
      <c r="T6" s="27"/>
      <c r="U6" s="25"/>
      <c r="V6" s="25"/>
      <c r="W6" s="25"/>
      <c r="X6" s="28"/>
      <c r="Y6" s="29"/>
      <c r="Z6" s="27"/>
      <c r="AA6" s="25"/>
      <c r="AB6" s="25"/>
      <c r="AC6" s="25"/>
      <c r="AD6" s="28"/>
      <c r="AE6" s="29"/>
      <c r="AF6" s="27"/>
      <c r="AG6" s="25"/>
      <c r="AH6" s="25"/>
      <c r="AI6" s="25"/>
      <c r="AJ6" s="25"/>
      <c r="AK6" s="29"/>
      <c r="AL6" s="27"/>
      <c r="AM6" s="25"/>
      <c r="AN6" s="25"/>
      <c r="AP6" s="66"/>
      <c r="AQ6" s="66"/>
      <c r="AR6" s="66"/>
    </row>
    <row r="7" spans="1:44" s="30" customFormat="1" ht="98.25" customHeight="1" x14ac:dyDescent="0.2">
      <c r="A7" s="25"/>
      <c r="B7" s="220"/>
      <c r="C7" s="218"/>
      <c r="D7" s="26" t="s">
        <v>348</v>
      </c>
      <c r="E7" s="220"/>
      <c r="F7" s="40" t="s">
        <v>45</v>
      </c>
      <c r="G7" s="26" t="s">
        <v>46</v>
      </c>
      <c r="H7" s="42" t="s">
        <v>47</v>
      </c>
      <c r="I7" s="42"/>
      <c r="J7" s="26" t="s">
        <v>42</v>
      </c>
      <c r="K7" s="27">
        <f>4240574917*10%</f>
        <v>424057491.70000005</v>
      </c>
      <c r="L7" s="31">
        <v>1</v>
      </c>
      <c r="M7" s="31">
        <v>1</v>
      </c>
      <c r="N7" s="31">
        <v>1</v>
      </c>
      <c r="O7" s="31">
        <v>1</v>
      </c>
      <c r="P7" s="31">
        <v>1</v>
      </c>
      <c r="Q7" s="31"/>
      <c r="R7" s="28"/>
      <c r="S7" s="29"/>
      <c r="T7" s="27"/>
      <c r="U7" s="25"/>
      <c r="V7" s="25"/>
      <c r="W7" s="25"/>
      <c r="X7" s="28"/>
      <c r="Y7" s="29"/>
      <c r="Z7" s="27"/>
      <c r="AA7" s="25"/>
      <c r="AB7" s="25"/>
      <c r="AC7" s="25"/>
      <c r="AD7" s="28"/>
      <c r="AE7" s="29"/>
      <c r="AF7" s="27"/>
      <c r="AG7" s="25"/>
      <c r="AH7" s="25"/>
      <c r="AI7" s="25"/>
      <c r="AJ7" s="25"/>
      <c r="AK7" s="29"/>
      <c r="AL7" s="27"/>
      <c r="AM7" s="25"/>
      <c r="AN7" s="25"/>
      <c r="AP7" s="66"/>
      <c r="AQ7" s="66"/>
      <c r="AR7" s="66"/>
    </row>
  </sheetData>
  <mergeCells count="12">
    <mergeCell ref="AP1:AR1"/>
    <mergeCell ref="C3:C7"/>
    <mergeCell ref="D3:D6"/>
    <mergeCell ref="E3:E7"/>
    <mergeCell ref="F3:F6"/>
    <mergeCell ref="A1:H1"/>
    <mergeCell ref="B3:B7"/>
    <mergeCell ref="J1:P1"/>
    <mergeCell ref="R1:V1"/>
    <mergeCell ref="X1:AB1"/>
    <mergeCell ref="AD1:AH1"/>
    <mergeCell ref="AJ1:AN1"/>
  </mergeCells>
  <conditionalFormatting sqref="V3:W7 AH3:AI7 AN3:AN7">
    <cfRule type="containsText" dxfId="1" priority="2" operator="containsText" text="Pendiente">
      <formula>NOT(ISERROR(SEARCH("Pendiente",V3)))</formula>
    </cfRule>
  </conditionalFormatting>
  <conditionalFormatting sqref="AB3:AC7">
    <cfRule type="containsText" dxfId="0" priority="1" operator="containsText" text="Pendiente">
      <formula>NOT(ISERROR(SEARCH("Pendiente",AB3)))</formula>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4F3FF-F785-4816-B01C-114CB55D9650}">
  <sheetPr>
    <tabColor rgb="FFFFC000"/>
  </sheetPr>
  <dimension ref="B2:AS15"/>
  <sheetViews>
    <sheetView topLeftCell="AL1" zoomScale="80" zoomScaleNormal="80" workbookViewId="0">
      <pane ySplit="3" topLeftCell="A4" activePane="bottomLeft" state="frozen"/>
      <selection pane="bottomLeft" activeCell="AQ2" sqref="AQ2:AS3"/>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9.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15.7109375" style="1" customWidth="1"/>
    <col min="44" max="44" width="24.28515625" style="1" customWidth="1"/>
    <col min="45" max="45" width="23.140625" style="1" customWidth="1"/>
    <col min="46" max="16384" width="12.140625" style="1"/>
  </cols>
  <sheetData>
    <row r="2" spans="2:45" s="180" customFormat="1" ht="63" customHeight="1" x14ac:dyDescent="0.25">
      <c r="B2" s="233" t="s">
        <v>0</v>
      </c>
      <c r="C2" s="233"/>
      <c r="D2" s="233"/>
      <c r="E2" s="233"/>
      <c r="F2" s="233"/>
      <c r="G2" s="233"/>
      <c r="H2" s="233"/>
      <c r="I2" s="233"/>
      <c r="K2" s="227" t="s">
        <v>1</v>
      </c>
      <c r="L2" s="227"/>
      <c r="M2" s="227"/>
      <c r="N2" s="227"/>
      <c r="O2" s="227"/>
      <c r="P2" s="227"/>
      <c r="Q2" s="227"/>
      <c r="S2" s="310" t="s">
        <v>2</v>
      </c>
      <c r="T2" s="310"/>
      <c r="U2" s="310"/>
      <c r="V2" s="310"/>
      <c r="W2" s="310"/>
      <c r="Y2" s="310" t="s">
        <v>3</v>
      </c>
      <c r="Z2" s="310"/>
      <c r="AA2" s="310"/>
      <c r="AB2" s="310"/>
      <c r="AC2" s="310"/>
      <c r="AE2" s="310" t="s">
        <v>4</v>
      </c>
      <c r="AF2" s="310"/>
      <c r="AG2" s="310"/>
      <c r="AH2" s="310"/>
      <c r="AI2" s="310"/>
      <c r="AK2" s="310" t="s">
        <v>5</v>
      </c>
      <c r="AL2" s="310"/>
      <c r="AM2" s="310"/>
      <c r="AN2" s="310"/>
      <c r="AO2" s="310"/>
      <c r="AQ2" s="217" t="s">
        <v>370</v>
      </c>
      <c r="AR2" s="217"/>
      <c r="AS2" s="217"/>
    </row>
    <row r="3" spans="2:45" s="2" customFormat="1" ht="63" x14ac:dyDescent="0.25">
      <c r="B3" s="3" t="s">
        <v>6</v>
      </c>
      <c r="C3" s="3" t="s">
        <v>8</v>
      </c>
      <c r="D3" s="3" t="s">
        <v>9</v>
      </c>
      <c r="E3" s="3" t="s">
        <v>10</v>
      </c>
      <c r="F3" s="3" t="s">
        <v>11</v>
      </c>
      <c r="G3" s="3" t="s">
        <v>12</v>
      </c>
      <c r="H3" s="3" t="s">
        <v>13</v>
      </c>
      <c r="I3" s="3" t="s">
        <v>14</v>
      </c>
      <c r="J3" s="4"/>
      <c r="K3" s="12" t="s">
        <v>48</v>
      </c>
      <c r="L3" s="13" t="s">
        <v>16</v>
      </c>
      <c r="M3" s="13" t="s">
        <v>17</v>
      </c>
      <c r="N3" s="14" t="s">
        <v>18</v>
      </c>
      <c r="O3" s="14" t="s">
        <v>19</v>
      </c>
      <c r="P3" s="14" t="s">
        <v>20</v>
      </c>
      <c r="Q3" s="14" t="s">
        <v>21</v>
      </c>
      <c r="R3" s="4"/>
      <c r="S3" s="15" t="s">
        <v>22</v>
      </c>
      <c r="T3" s="15" t="s">
        <v>23</v>
      </c>
      <c r="U3" s="16" t="s">
        <v>265</v>
      </c>
      <c r="V3" s="17" t="s">
        <v>25</v>
      </c>
      <c r="W3" s="15" t="s">
        <v>26</v>
      </c>
      <c r="X3" s="4"/>
      <c r="Y3" s="15" t="s">
        <v>22</v>
      </c>
      <c r="Z3" s="15" t="s">
        <v>27</v>
      </c>
      <c r="AA3" s="16" t="s">
        <v>49</v>
      </c>
      <c r="AB3" s="17" t="s">
        <v>25</v>
      </c>
      <c r="AC3" s="15" t="s">
        <v>26</v>
      </c>
      <c r="AD3" s="4"/>
      <c r="AE3" s="15" t="s">
        <v>22</v>
      </c>
      <c r="AF3" s="15" t="s">
        <v>28</v>
      </c>
      <c r="AG3" s="16" t="s">
        <v>49</v>
      </c>
      <c r="AH3" s="17" t="s">
        <v>25</v>
      </c>
      <c r="AI3" s="15" t="s">
        <v>26</v>
      </c>
      <c r="AJ3" s="4"/>
      <c r="AK3" s="15" t="s">
        <v>22</v>
      </c>
      <c r="AL3" s="15" t="s">
        <v>29</v>
      </c>
      <c r="AM3" s="16" t="s">
        <v>49</v>
      </c>
      <c r="AN3" s="17" t="s">
        <v>25</v>
      </c>
      <c r="AO3" s="15" t="s">
        <v>26</v>
      </c>
      <c r="AQ3" s="211" t="s">
        <v>371</v>
      </c>
      <c r="AR3" s="212" t="s">
        <v>266</v>
      </c>
      <c r="AS3" s="212" t="s">
        <v>267</v>
      </c>
    </row>
    <row r="4" spans="2:45" s="44" customFormat="1" ht="153.75" customHeight="1" x14ac:dyDescent="0.25">
      <c r="B4" s="308" t="s">
        <v>268</v>
      </c>
      <c r="C4" s="60" t="s">
        <v>227</v>
      </c>
      <c r="D4" s="66" t="s">
        <v>269</v>
      </c>
      <c r="E4" s="66" t="s">
        <v>270</v>
      </c>
      <c r="F4" s="150" t="s">
        <v>271</v>
      </c>
      <c r="G4" s="66"/>
      <c r="H4" s="66" t="s">
        <v>272</v>
      </c>
      <c r="I4" s="66" t="s">
        <v>273</v>
      </c>
      <c r="K4" s="66" t="s">
        <v>274</v>
      </c>
      <c r="L4" s="151">
        <v>2371609275</v>
      </c>
      <c r="M4" s="152">
        <v>2</v>
      </c>
      <c r="N4" s="153"/>
      <c r="O4" s="153"/>
      <c r="P4" s="152">
        <v>1</v>
      </c>
      <c r="Q4" s="152">
        <v>1</v>
      </c>
      <c r="S4" s="66"/>
      <c r="T4" s="66"/>
      <c r="U4" s="66"/>
      <c r="V4" s="66"/>
      <c r="W4" s="66"/>
      <c r="Y4" s="66"/>
      <c r="Z4" s="66"/>
      <c r="AA4" s="66"/>
      <c r="AB4" s="66"/>
      <c r="AC4" s="66"/>
      <c r="AE4" s="66"/>
      <c r="AF4" s="66"/>
      <c r="AG4" s="66"/>
      <c r="AH4" s="66"/>
      <c r="AI4" s="66"/>
      <c r="AK4" s="66"/>
      <c r="AL4" s="66"/>
      <c r="AM4" s="66"/>
      <c r="AN4" s="66"/>
      <c r="AO4" s="66"/>
      <c r="AQ4" s="63"/>
      <c r="AR4" s="154"/>
      <c r="AS4" s="63"/>
    </row>
    <row r="5" spans="2:45" s="44" customFormat="1" ht="170.25" customHeight="1" x14ac:dyDescent="0.25">
      <c r="B5" s="308"/>
      <c r="C5" s="241" t="s">
        <v>227</v>
      </c>
      <c r="D5" s="289" t="s">
        <v>275</v>
      </c>
      <c r="E5" s="231" t="s">
        <v>276</v>
      </c>
      <c r="F5" s="66" t="s">
        <v>277</v>
      </c>
      <c r="G5" s="66"/>
      <c r="H5" s="66" t="s">
        <v>278</v>
      </c>
      <c r="I5" s="66" t="s">
        <v>279</v>
      </c>
      <c r="K5" s="66" t="s">
        <v>280</v>
      </c>
      <c r="L5" s="66"/>
      <c r="M5" s="152">
        <v>2</v>
      </c>
      <c r="N5" s="155"/>
      <c r="O5" s="152">
        <v>1</v>
      </c>
      <c r="P5" s="155"/>
      <c r="Q5" s="152">
        <v>1</v>
      </c>
      <c r="S5" s="66"/>
      <c r="T5" s="66"/>
      <c r="U5" s="66"/>
      <c r="V5" s="66"/>
      <c r="W5" s="66"/>
      <c r="Y5" s="66"/>
      <c r="Z5" s="66"/>
      <c r="AA5" s="66"/>
      <c r="AB5" s="66"/>
      <c r="AC5" s="66"/>
      <c r="AE5" s="66"/>
      <c r="AF5" s="66"/>
      <c r="AG5" s="66"/>
      <c r="AH5" s="66"/>
      <c r="AI5" s="66"/>
      <c r="AK5" s="66"/>
      <c r="AL5" s="66"/>
      <c r="AM5" s="66"/>
      <c r="AN5" s="66"/>
      <c r="AO5" s="66"/>
      <c r="AQ5" s="66"/>
      <c r="AR5" s="66"/>
      <c r="AS5" s="66"/>
    </row>
    <row r="6" spans="2:45" s="44" customFormat="1" ht="170.25" customHeight="1" x14ac:dyDescent="0.25">
      <c r="B6" s="308"/>
      <c r="C6" s="241"/>
      <c r="D6" s="290"/>
      <c r="E6" s="231"/>
      <c r="F6" s="66" t="s">
        <v>281</v>
      </c>
      <c r="G6" s="66"/>
      <c r="H6" s="66" t="s">
        <v>282</v>
      </c>
      <c r="I6" s="66" t="s">
        <v>283</v>
      </c>
      <c r="K6" s="66" t="s">
        <v>284</v>
      </c>
      <c r="L6" s="66"/>
      <c r="M6" s="152">
        <v>4</v>
      </c>
      <c r="N6" s="152">
        <v>1</v>
      </c>
      <c r="O6" s="152">
        <v>1</v>
      </c>
      <c r="P6" s="152">
        <v>1</v>
      </c>
      <c r="Q6" s="152">
        <v>1</v>
      </c>
      <c r="S6" s="66"/>
      <c r="T6" s="66"/>
      <c r="U6" s="66"/>
      <c r="V6" s="66"/>
      <c r="W6" s="66"/>
      <c r="Y6" s="66"/>
      <c r="Z6" s="66"/>
      <c r="AA6" s="66"/>
      <c r="AB6" s="66"/>
      <c r="AC6" s="66"/>
      <c r="AE6" s="66"/>
      <c r="AF6" s="66"/>
      <c r="AG6" s="66"/>
      <c r="AH6" s="66"/>
      <c r="AI6" s="66"/>
      <c r="AK6" s="66"/>
      <c r="AL6" s="66"/>
      <c r="AM6" s="66"/>
      <c r="AN6" s="66"/>
      <c r="AO6" s="66"/>
      <c r="AQ6" s="66"/>
      <c r="AR6" s="66"/>
      <c r="AS6" s="66"/>
    </row>
    <row r="7" spans="2:45" s="44" customFormat="1" ht="52.5" customHeight="1" x14ac:dyDescent="0.25">
      <c r="B7" s="308"/>
      <c r="C7" s="241"/>
      <c r="D7" s="290"/>
      <c r="E7" s="231"/>
      <c r="F7" s="66" t="s">
        <v>285</v>
      </c>
      <c r="G7" s="66"/>
      <c r="H7" s="66" t="s">
        <v>286</v>
      </c>
      <c r="I7" s="66" t="s">
        <v>287</v>
      </c>
      <c r="K7" s="66" t="s">
        <v>288</v>
      </c>
      <c r="L7" s="66"/>
      <c r="M7" s="152">
        <v>4</v>
      </c>
      <c r="N7" s="152">
        <v>1</v>
      </c>
      <c r="O7" s="152">
        <v>1</v>
      </c>
      <c r="P7" s="152">
        <v>1</v>
      </c>
      <c r="Q7" s="152">
        <v>1</v>
      </c>
      <c r="S7" s="66"/>
      <c r="T7" s="66"/>
      <c r="U7" s="66"/>
      <c r="V7" s="66"/>
      <c r="W7" s="66"/>
      <c r="Y7" s="66"/>
      <c r="Z7" s="66"/>
      <c r="AA7" s="66"/>
      <c r="AB7" s="66"/>
      <c r="AC7" s="66"/>
      <c r="AE7" s="66"/>
      <c r="AF7" s="66"/>
      <c r="AG7" s="66"/>
      <c r="AH7" s="66"/>
      <c r="AI7" s="66"/>
      <c r="AK7" s="66"/>
      <c r="AL7" s="66"/>
      <c r="AM7" s="66"/>
      <c r="AN7" s="66"/>
      <c r="AO7" s="66"/>
      <c r="AQ7" s="66"/>
      <c r="AR7" s="66"/>
      <c r="AS7" s="66"/>
    </row>
    <row r="8" spans="2:45" s="44" customFormat="1" ht="53.25" customHeight="1" x14ac:dyDescent="0.25">
      <c r="B8" s="308"/>
      <c r="C8" s="241"/>
      <c r="D8" s="290"/>
      <c r="E8" s="231"/>
      <c r="F8" s="66" t="s">
        <v>289</v>
      </c>
      <c r="G8" s="66"/>
      <c r="H8" s="66" t="s">
        <v>286</v>
      </c>
      <c r="I8" s="66" t="s">
        <v>287</v>
      </c>
      <c r="K8" s="66" t="s">
        <v>288</v>
      </c>
      <c r="L8" s="66"/>
      <c r="M8" s="152">
        <v>4</v>
      </c>
      <c r="N8" s="152">
        <v>1</v>
      </c>
      <c r="O8" s="152">
        <v>1</v>
      </c>
      <c r="P8" s="152">
        <v>1</v>
      </c>
      <c r="Q8" s="152">
        <v>1</v>
      </c>
      <c r="S8" s="66"/>
      <c r="T8" s="66"/>
      <c r="U8" s="66"/>
      <c r="V8" s="66"/>
      <c r="W8" s="66"/>
      <c r="Y8" s="66"/>
      <c r="Z8" s="66"/>
      <c r="AA8" s="66"/>
      <c r="AB8" s="66"/>
      <c r="AC8" s="66"/>
      <c r="AE8" s="66"/>
      <c r="AF8" s="66"/>
      <c r="AG8" s="66"/>
      <c r="AH8" s="66"/>
      <c r="AI8" s="66"/>
      <c r="AK8" s="66"/>
      <c r="AL8" s="66"/>
      <c r="AM8" s="66"/>
      <c r="AN8" s="66"/>
      <c r="AO8" s="66"/>
      <c r="AQ8" s="66"/>
      <c r="AR8" s="66"/>
      <c r="AS8" s="66"/>
    </row>
    <row r="9" spans="2:45" s="44" customFormat="1" ht="53.25" customHeight="1" x14ac:dyDescent="0.25">
      <c r="B9" s="308"/>
      <c r="C9" s="241"/>
      <c r="D9" s="290"/>
      <c r="E9" s="231"/>
      <c r="F9" s="156" t="s">
        <v>290</v>
      </c>
      <c r="G9" s="66"/>
      <c r="H9" s="66" t="s">
        <v>291</v>
      </c>
      <c r="I9" s="66" t="s">
        <v>292</v>
      </c>
      <c r="K9" s="66" t="s">
        <v>288</v>
      </c>
      <c r="L9" s="66"/>
      <c r="M9" s="152">
        <v>4</v>
      </c>
      <c r="N9" s="152">
        <v>1</v>
      </c>
      <c r="O9" s="152">
        <v>1</v>
      </c>
      <c r="P9" s="152">
        <v>1</v>
      </c>
      <c r="Q9" s="152">
        <v>1</v>
      </c>
      <c r="S9" s="66"/>
      <c r="T9" s="66"/>
      <c r="U9" s="66"/>
      <c r="V9" s="66"/>
      <c r="W9" s="66"/>
      <c r="Y9" s="66"/>
      <c r="Z9" s="66"/>
      <c r="AA9" s="66"/>
      <c r="AB9" s="66"/>
      <c r="AC9" s="66"/>
      <c r="AE9" s="66"/>
      <c r="AF9" s="66"/>
      <c r="AG9" s="66"/>
      <c r="AH9" s="66"/>
      <c r="AI9" s="66"/>
      <c r="AK9" s="66"/>
      <c r="AL9" s="66"/>
      <c r="AM9" s="66"/>
      <c r="AN9" s="66"/>
      <c r="AO9" s="66"/>
      <c r="AQ9" s="66"/>
      <c r="AR9" s="66"/>
      <c r="AS9" s="66"/>
    </row>
    <row r="10" spans="2:45" s="44" customFormat="1" ht="63" customHeight="1" x14ac:dyDescent="0.25">
      <c r="B10" s="308"/>
      <c r="C10" s="241"/>
      <c r="D10" s="290"/>
      <c r="E10" s="231"/>
      <c r="F10" s="66" t="s">
        <v>293</v>
      </c>
      <c r="G10" s="66"/>
      <c r="H10" s="66" t="s">
        <v>294</v>
      </c>
      <c r="I10" s="66" t="s">
        <v>295</v>
      </c>
      <c r="K10" s="66" t="s">
        <v>288</v>
      </c>
      <c r="L10" s="66"/>
      <c r="M10" s="152">
        <v>4</v>
      </c>
      <c r="N10" s="152">
        <v>1</v>
      </c>
      <c r="O10" s="152">
        <v>1</v>
      </c>
      <c r="P10" s="152">
        <v>1</v>
      </c>
      <c r="Q10" s="152">
        <v>1</v>
      </c>
      <c r="S10" s="66"/>
      <c r="T10" s="66"/>
      <c r="U10" s="66"/>
      <c r="V10" s="66"/>
      <c r="W10" s="66"/>
      <c r="Y10" s="66"/>
      <c r="Z10" s="66"/>
      <c r="AA10" s="66"/>
      <c r="AB10" s="66"/>
      <c r="AC10" s="66"/>
      <c r="AE10" s="66"/>
      <c r="AF10" s="66"/>
      <c r="AG10" s="66"/>
      <c r="AH10" s="66"/>
      <c r="AI10" s="66"/>
      <c r="AK10" s="66"/>
      <c r="AL10" s="66"/>
      <c r="AM10" s="66"/>
      <c r="AN10" s="66"/>
      <c r="AO10" s="66"/>
      <c r="AQ10" s="66"/>
      <c r="AR10" s="66"/>
      <c r="AS10" s="66"/>
    </row>
    <row r="11" spans="2:45" s="44" customFormat="1" ht="50.25" customHeight="1" x14ac:dyDescent="0.25">
      <c r="B11" s="308"/>
      <c r="C11" s="241"/>
      <c r="D11" s="290"/>
      <c r="E11" s="231"/>
      <c r="F11" s="66" t="s">
        <v>296</v>
      </c>
      <c r="G11" s="66"/>
      <c r="H11" s="66" t="s">
        <v>297</v>
      </c>
      <c r="I11" s="66" t="s">
        <v>298</v>
      </c>
      <c r="K11" s="66" t="s">
        <v>288</v>
      </c>
      <c r="L11" s="66"/>
      <c r="M11" s="152">
        <v>4</v>
      </c>
      <c r="N11" s="152">
        <v>1</v>
      </c>
      <c r="O11" s="152">
        <v>1</v>
      </c>
      <c r="P11" s="157">
        <v>1</v>
      </c>
      <c r="Q11" s="152">
        <v>1</v>
      </c>
      <c r="S11" s="66"/>
      <c r="T11" s="66"/>
      <c r="U11" s="66"/>
      <c r="V11" s="66"/>
      <c r="W11" s="66"/>
      <c r="Y11" s="66"/>
      <c r="Z11" s="66"/>
      <c r="AA11" s="66"/>
      <c r="AB11" s="66"/>
      <c r="AC11" s="66"/>
      <c r="AE11" s="66"/>
      <c r="AF11" s="66"/>
      <c r="AG11" s="66"/>
      <c r="AH11" s="66"/>
      <c r="AI11" s="66"/>
      <c r="AK11" s="66"/>
      <c r="AL11" s="66"/>
      <c r="AM11" s="66"/>
      <c r="AN11" s="66"/>
      <c r="AO11" s="66"/>
      <c r="AQ11" s="66"/>
      <c r="AR11" s="66"/>
      <c r="AS11" s="66"/>
    </row>
    <row r="12" spans="2:45" s="44" customFormat="1" ht="25.5" customHeight="1" x14ac:dyDescent="0.25">
      <c r="B12" s="308"/>
      <c r="C12" s="241"/>
      <c r="D12" s="290"/>
      <c r="E12" s="231"/>
      <c r="F12" s="66" t="s">
        <v>299</v>
      </c>
      <c r="G12" s="66"/>
      <c r="H12" s="66" t="s">
        <v>300</v>
      </c>
      <c r="I12" s="66" t="s">
        <v>301</v>
      </c>
      <c r="K12" s="66" t="s">
        <v>288</v>
      </c>
      <c r="L12" s="66"/>
      <c r="M12" s="152">
        <v>3</v>
      </c>
      <c r="N12" s="152"/>
      <c r="O12" s="152">
        <v>1</v>
      </c>
      <c r="P12" s="152">
        <v>1</v>
      </c>
      <c r="Q12" s="152">
        <v>1</v>
      </c>
      <c r="S12" s="66"/>
      <c r="T12" s="66"/>
      <c r="U12" s="66"/>
      <c r="V12" s="66"/>
      <c r="W12" s="66"/>
      <c r="Y12" s="66"/>
      <c r="Z12" s="66"/>
      <c r="AA12" s="66"/>
      <c r="AB12" s="66"/>
      <c r="AC12" s="66"/>
      <c r="AE12" s="66"/>
      <c r="AF12" s="66"/>
      <c r="AG12" s="66"/>
      <c r="AH12" s="66"/>
      <c r="AI12" s="66"/>
      <c r="AK12" s="66"/>
      <c r="AL12" s="66"/>
      <c r="AM12" s="66"/>
      <c r="AN12" s="66"/>
      <c r="AO12" s="66"/>
      <c r="AQ12" s="66"/>
      <c r="AR12" s="66"/>
      <c r="AS12" s="66"/>
    </row>
    <row r="13" spans="2:45" s="44" customFormat="1" ht="45" customHeight="1" x14ac:dyDescent="0.25">
      <c r="B13" s="308"/>
      <c r="C13" s="241"/>
      <c r="D13" s="309"/>
      <c r="E13" s="231"/>
      <c r="F13" s="66" t="s">
        <v>302</v>
      </c>
      <c r="G13" s="66"/>
      <c r="H13" s="66" t="s">
        <v>303</v>
      </c>
      <c r="I13" s="66" t="s">
        <v>304</v>
      </c>
      <c r="K13" s="66" t="s">
        <v>305</v>
      </c>
      <c r="L13" s="66"/>
      <c r="M13" s="152">
        <v>4</v>
      </c>
      <c r="N13" s="152">
        <v>1</v>
      </c>
      <c r="O13" s="152">
        <v>1</v>
      </c>
      <c r="P13" s="152">
        <v>1</v>
      </c>
      <c r="Q13" s="152">
        <v>1</v>
      </c>
      <c r="S13" s="66"/>
      <c r="T13" s="66"/>
      <c r="U13" s="66"/>
      <c r="V13" s="66"/>
      <c r="W13" s="66"/>
      <c r="Y13" s="66"/>
      <c r="Z13" s="66"/>
      <c r="AA13" s="66"/>
      <c r="AB13" s="66"/>
      <c r="AC13" s="66"/>
      <c r="AE13" s="66"/>
      <c r="AF13" s="66"/>
      <c r="AG13" s="66"/>
      <c r="AH13" s="66"/>
      <c r="AI13" s="66"/>
      <c r="AK13" s="66"/>
      <c r="AL13" s="66"/>
      <c r="AM13" s="66"/>
      <c r="AN13" s="66"/>
      <c r="AO13" s="66"/>
      <c r="AQ13" s="66"/>
      <c r="AR13" s="66"/>
      <c r="AS13" s="66"/>
    </row>
    <row r="14" spans="2:45" s="44" customFormat="1" ht="12.75" customHeight="1" x14ac:dyDescent="0.25">
      <c r="C14" s="158"/>
    </row>
    <row r="15" spans="2:45" ht="12.75" customHeight="1" x14ac:dyDescent="0.25">
      <c r="C15" s="43"/>
    </row>
  </sheetData>
  <mergeCells count="11">
    <mergeCell ref="AQ2:AS2"/>
    <mergeCell ref="B4:B13"/>
    <mergeCell ref="C5:C13"/>
    <mergeCell ref="D5:D13"/>
    <mergeCell ref="E5:E13"/>
    <mergeCell ref="B2:I2"/>
    <mergeCell ref="K2:Q2"/>
    <mergeCell ref="S2:W2"/>
    <mergeCell ref="Y2:AC2"/>
    <mergeCell ref="AE2:AI2"/>
    <mergeCell ref="AK2:AO2"/>
  </mergeCells>
  <pageMargins left="0.7" right="0.7" top="0.75" bottom="0.75" header="0.3" footer="0.3"/>
  <pageSetup scale="1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F4F7B-A212-4C1A-BB08-F4798A754B27}">
  <sheetPr>
    <tabColor rgb="FFFFC000"/>
  </sheetPr>
  <dimension ref="A2:AS5"/>
  <sheetViews>
    <sheetView topLeftCell="AK1" zoomScale="80" zoomScaleNormal="80" workbookViewId="0">
      <pane ySplit="3" topLeftCell="A4" activePane="bottomLeft" state="frozen"/>
      <selection pane="bottomLeft" activeCell="AQ2" sqref="AQ2:AS3"/>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customWidth="1"/>
    <col min="8" max="8" width="58.140625" style="1" customWidth="1"/>
    <col min="9" max="9" width="35.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29.28515625" style="1" customWidth="1"/>
    <col min="44" max="44" width="23.85546875" style="1" customWidth="1"/>
    <col min="45" max="45" width="30" style="1" customWidth="1"/>
    <col min="46" max="16384" width="12.140625" style="1"/>
  </cols>
  <sheetData>
    <row r="2" spans="1:45" s="180" customFormat="1" ht="63" customHeight="1" thickBot="1" x14ac:dyDescent="0.3">
      <c r="B2" s="233" t="s">
        <v>0</v>
      </c>
      <c r="C2" s="233"/>
      <c r="D2" s="233"/>
      <c r="E2" s="233"/>
      <c r="F2" s="233"/>
      <c r="G2" s="233"/>
      <c r="H2" s="233"/>
      <c r="I2" s="233"/>
      <c r="K2" s="227" t="s">
        <v>1</v>
      </c>
      <c r="L2" s="227"/>
      <c r="M2" s="227"/>
      <c r="N2" s="227"/>
      <c r="O2" s="227"/>
      <c r="P2" s="227"/>
      <c r="Q2" s="227"/>
      <c r="S2" s="228" t="s">
        <v>2</v>
      </c>
      <c r="T2" s="228"/>
      <c r="U2" s="228"/>
      <c r="V2" s="228"/>
      <c r="W2" s="228"/>
      <c r="Y2" s="228" t="s">
        <v>3</v>
      </c>
      <c r="Z2" s="228"/>
      <c r="AA2" s="228"/>
      <c r="AB2" s="228"/>
      <c r="AC2" s="228"/>
      <c r="AE2" s="228" t="s">
        <v>4</v>
      </c>
      <c r="AF2" s="228"/>
      <c r="AG2" s="228"/>
      <c r="AH2" s="228"/>
      <c r="AI2" s="228"/>
      <c r="AK2" s="228" t="s">
        <v>5</v>
      </c>
      <c r="AL2" s="228"/>
      <c r="AM2" s="228"/>
      <c r="AN2" s="228"/>
      <c r="AO2" s="228"/>
      <c r="AQ2" s="217" t="s">
        <v>370</v>
      </c>
      <c r="AR2" s="217"/>
      <c r="AS2" s="217"/>
    </row>
    <row r="3" spans="1:45" s="2" customFormat="1" ht="63" x14ac:dyDescent="0.25">
      <c r="B3" s="3" t="s">
        <v>6</v>
      </c>
      <c r="C3" s="3" t="s">
        <v>8</v>
      </c>
      <c r="D3" s="3" t="s">
        <v>9</v>
      </c>
      <c r="E3" s="3" t="s">
        <v>10</v>
      </c>
      <c r="F3" s="3" t="s">
        <v>11</v>
      </c>
      <c r="G3" s="3" t="s">
        <v>12</v>
      </c>
      <c r="H3" s="3" t="s">
        <v>78</v>
      </c>
      <c r="I3" s="3" t="s">
        <v>14</v>
      </c>
      <c r="J3" s="4"/>
      <c r="K3" s="5" t="s">
        <v>48</v>
      </c>
      <c r="L3" s="6" t="s">
        <v>16</v>
      </c>
      <c r="M3" s="6" t="s">
        <v>17</v>
      </c>
      <c r="N3" s="7" t="s">
        <v>18</v>
      </c>
      <c r="O3" s="7" t="s">
        <v>19</v>
      </c>
      <c r="P3" s="7" t="s">
        <v>20</v>
      </c>
      <c r="Q3" s="7" t="s">
        <v>21</v>
      </c>
      <c r="R3" s="4"/>
      <c r="S3" s="8" t="s">
        <v>22</v>
      </c>
      <c r="T3" s="8" t="s">
        <v>23</v>
      </c>
      <c r="U3" s="9" t="s">
        <v>49</v>
      </c>
      <c r="V3" s="10" t="s">
        <v>25</v>
      </c>
      <c r="W3" s="8" t="s">
        <v>26</v>
      </c>
      <c r="X3" s="4"/>
      <c r="Y3" s="8" t="s">
        <v>22</v>
      </c>
      <c r="Z3" s="8" t="s">
        <v>27</v>
      </c>
      <c r="AA3" s="9" t="s">
        <v>49</v>
      </c>
      <c r="AB3" s="10" t="s">
        <v>25</v>
      </c>
      <c r="AC3" s="8" t="s">
        <v>26</v>
      </c>
      <c r="AD3" s="4"/>
      <c r="AE3" s="8" t="s">
        <v>22</v>
      </c>
      <c r="AF3" s="8" t="s">
        <v>28</v>
      </c>
      <c r="AG3" s="9" t="s">
        <v>49</v>
      </c>
      <c r="AH3" s="10" t="s">
        <v>25</v>
      </c>
      <c r="AI3" s="8" t="s">
        <v>26</v>
      </c>
      <c r="AJ3" s="4"/>
      <c r="AK3" s="8" t="s">
        <v>22</v>
      </c>
      <c r="AL3" s="8" t="s">
        <v>29</v>
      </c>
      <c r="AM3" s="9" t="s">
        <v>49</v>
      </c>
      <c r="AN3" s="10" t="s">
        <v>25</v>
      </c>
      <c r="AO3" s="8" t="s">
        <v>26</v>
      </c>
      <c r="AQ3" s="211" t="s">
        <v>371</v>
      </c>
      <c r="AR3" s="212" t="s">
        <v>266</v>
      </c>
      <c r="AS3" s="212" t="s">
        <v>267</v>
      </c>
    </row>
    <row r="4" spans="1:45" s="44" customFormat="1" ht="139.5" customHeight="1" x14ac:dyDescent="0.25">
      <c r="B4" s="230" t="s">
        <v>306</v>
      </c>
      <c r="C4" s="234" t="s">
        <v>227</v>
      </c>
      <c r="D4" s="289" t="s">
        <v>372</v>
      </c>
      <c r="E4" s="311" t="s">
        <v>209</v>
      </c>
      <c r="F4" s="312" t="s">
        <v>307</v>
      </c>
      <c r="G4" s="159">
        <v>1</v>
      </c>
      <c r="H4" s="54" t="s">
        <v>308</v>
      </c>
      <c r="I4" s="54" t="s">
        <v>309</v>
      </c>
      <c r="K4" s="52" t="s">
        <v>373</v>
      </c>
      <c r="L4" s="52"/>
      <c r="M4" s="160">
        <v>1</v>
      </c>
      <c r="N4" s="160">
        <v>1</v>
      </c>
      <c r="O4" s="52"/>
      <c r="P4" s="52"/>
      <c r="Q4" s="52"/>
      <c r="S4" s="52"/>
      <c r="T4" s="52"/>
      <c r="U4" s="52"/>
      <c r="V4" s="52"/>
      <c r="W4" s="53"/>
      <c r="Y4" s="52"/>
      <c r="Z4" s="69"/>
      <c r="AA4" s="52"/>
      <c r="AB4" s="52"/>
      <c r="AC4" s="53"/>
      <c r="AE4" s="66"/>
      <c r="AF4" s="70"/>
      <c r="AG4" s="66"/>
      <c r="AH4" s="66"/>
      <c r="AI4" s="184"/>
      <c r="AK4" s="52"/>
      <c r="AL4" s="52"/>
      <c r="AM4" s="52"/>
      <c r="AN4" s="52"/>
      <c r="AO4" s="52"/>
      <c r="AQ4" s="66"/>
      <c r="AR4" s="66"/>
      <c r="AS4" s="66"/>
    </row>
    <row r="5" spans="1:45" s="73" customFormat="1" ht="161.25" customHeight="1" x14ac:dyDescent="0.25">
      <c r="A5" s="72"/>
      <c r="B5" s="230"/>
      <c r="C5" s="236"/>
      <c r="D5" s="309"/>
      <c r="E5" s="311"/>
      <c r="F5" s="313"/>
      <c r="G5" s="159">
        <v>1</v>
      </c>
      <c r="H5" s="145" t="s">
        <v>310</v>
      </c>
      <c r="I5" s="145" t="s">
        <v>311</v>
      </c>
      <c r="K5" s="52" t="s">
        <v>373</v>
      </c>
      <c r="L5" s="50"/>
      <c r="M5" s="160">
        <v>1</v>
      </c>
      <c r="N5" s="51">
        <v>0.25</v>
      </c>
      <c r="O5" s="51">
        <v>0.5</v>
      </c>
      <c r="P5" s="51">
        <v>0.75</v>
      </c>
      <c r="Q5" s="51">
        <v>1</v>
      </c>
      <c r="S5" s="50"/>
      <c r="T5" s="50"/>
      <c r="U5" s="50"/>
      <c r="V5" s="50"/>
      <c r="W5" s="50"/>
      <c r="Y5" s="94"/>
      <c r="Z5" s="51"/>
      <c r="AA5" s="52"/>
      <c r="AB5" s="50"/>
      <c r="AC5" s="53"/>
      <c r="AE5" s="70"/>
      <c r="AF5" s="70"/>
      <c r="AG5" s="95"/>
      <c r="AH5" s="95"/>
      <c r="AI5" s="184"/>
      <c r="AK5" s="50"/>
      <c r="AL5" s="50"/>
      <c r="AM5" s="50"/>
      <c r="AN5" s="50"/>
      <c r="AO5" s="50"/>
      <c r="AQ5" s="95"/>
      <c r="AR5" s="95"/>
      <c r="AS5" s="95"/>
    </row>
  </sheetData>
  <mergeCells count="12">
    <mergeCell ref="B4:B5"/>
    <mergeCell ref="C4:C5"/>
    <mergeCell ref="D4:D5"/>
    <mergeCell ref="E4:E5"/>
    <mergeCell ref="F4:F5"/>
    <mergeCell ref="AQ2:AS2"/>
    <mergeCell ref="AK2:AO2"/>
    <mergeCell ref="B2:I2"/>
    <mergeCell ref="K2:Q2"/>
    <mergeCell ref="S2:W2"/>
    <mergeCell ref="Y2:AC2"/>
    <mergeCell ref="AE2:AI2"/>
  </mergeCells>
  <pageMargins left="0.7" right="0.7" top="0.75" bottom="0.75" header="0.3" footer="0.3"/>
  <pageSetup scale="1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E3EBC-B40F-4481-A62E-C1B2D0C5AFD2}">
  <sheetPr>
    <tabColor rgb="FFFFC000"/>
  </sheetPr>
  <dimension ref="B2:AS10"/>
  <sheetViews>
    <sheetView topLeftCell="AJ1" zoomScale="70" zoomScaleNormal="70" workbookViewId="0">
      <pane ySplit="3" topLeftCell="A4" activePane="bottomLeft" state="frozen"/>
      <selection pane="bottomLeft" activeCell="AQ8" sqref="AQ8"/>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20.28515625" style="1" customWidth="1"/>
    <col min="44" max="44" width="23" style="1" customWidth="1"/>
    <col min="45" max="45" width="21.140625" style="1" customWidth="1"/>
    <col min="46" max="16384" width="12.140625" style="1"/>
  </cols>
  <sheetData>
    <row r="2" spans="2:45" s="180" customFormat="1" ht="63" customHeight="1" thickBot="1" x14ac:dyDescent="0.3">
      <c r="B2" s="233" t="s">
        <v>0</v>
      </c>
      <c r="C2" s="233"/>
      <c r="D2" s="233"/>
      <c r="E2" s="233"/>
      <c r="F2" s="233"/>
      <c r="G2" s="233"/>
      <c r="H2" s="233"/>
      <c r="I2" s="233"/>
      <c r="K2" s="317" t="s">
        <v>1</v>
      </c>
      <c r="L2" s="317"/>
      <c r="M2" s="317"/>
      <c r="N2" s="317"/>
      <c r="O2" s="317"/>
      <c r="P2" s="317"/>
      <c r="Q2" s="317"/>
      <c r="S2" s="314" t="s">
        <v>2</v>
      </c>
      <c r="T2" s="314"/>
      <c r="U2" s="314"/>
      <c r="V2" s="314"/>
      <c r="W2" s="314"/>
      <c r="Y2" s="314" t="s">
        <v>3</v>
      </c>
      <c r="Z2" s="314"/>
      <c r="AA2" s="314"/>
      <c r="AB2" s="314"/>
      <c r="AC2" s="314"/>
      <c r="AE2" s="314" t="s">
        <v>4</v>
      </c>
      <c r="AF2" s="314"/>
      <c r="AG2" s="314"/>
      <c r="AH2" s="314"/>
      <c r="AI2" s="314"/>
      <c r="AK2" s="314" t="s">
        <v>5</v>
      </c>
      <c r="AL2" s="314"/>
      <c r="AM2" s="314"/>
      <c r="AN2" s="314"/>
      <c r="AO2" s="314"/>
      <c r="AQ2" s="217" t="s">
        <v>370</v>
      </c>
      <c r="AR2" s="217"/>
      <c r="AS2" s="217"/>
    </row>
    <row r="3" spans="2:45" s="2" customFormat="1" ht="63" x14ac:dyDescent="0.25">
      <c r="B3" s="18" t="s">
        <v>6</v>
      </c>
      <c r="C3" s="18" t="s">
        <v>8</v>
      </c>
      <c r="D3" s="18" t="s">
        <v>9</v>
      </c>
      <c r="E3" s="18" t="s">
        <v>10</v>
      </c>
      <c r="F3" s="3" t="s">
        <v>11</v>
      </c>
      <c r="G3" s="3" t="s">
        <v>12</v>
      </c>
      <c r="H3" s="3" t="s">
        <v>13</v>
      </c>
      <c r="I3" s="3" t="s">
        <v>14</v>
      </c>
      <c r="J3" s="4"/>
      <c r="K3" s="5" t="s">
        <v>48</v>
      </c>
      <c r="L3" s="6" t="s">
        <v>16</v>
      </c>
      <c r="M3" s="6" t="s">
        <v>17</v>
      </c>
      <c r="N3" s="7" t="s">
        <v>18</v>
      </c>
      <c r="O3" s="7" t="s">
        <v>19</v>
      </c>
      <c r="P3" s="7" t="s">
        <v>20</v>
      </c>
      <c r="Q3" s="7" t="s">
        <v>21</v>
      </c>
      <c r="R3" s="4"/>
      <c r="S3" s="8" t="s">
        <v>22</v>
      </c>
      <c r="T3" s="8" t="s">
        <v>23</v>
      </c>
      <c r="U3" s="9" t="s">
        <v>49</v>
      </c>
      <c r="V3" s="10" t="s">
        <v>25</v>
      </c>
      <c r="W3" s="8" t="s">
        <v>26</v>
      </c>
      <c r="X3" s="4"/>
      <c r="Y3" s="8" t="s">
        <v>22</v>
      </c>
      <c r="Z3" s="8" t="s">
        <v>27</v>
      </c>
      <c r="AA3" s="9" t="s">
        <v>49</v>
      </c>
      <c r="AB3" s="10" t="s">
        <v>25</v>
      </c>
      <c r="AC3" s="8" t="s">
        <v>26</v>
      </c>
      <c r="AD3" s="4"/>
      <c r="AE3" s="8" t="s">
        <v>22</v>
      </c>
      <c r="AF3" s="8" t="s">
        <v>23</v>
      </c>
      <c r="AG3" s="9" t="s">
        <v>49</v>
      </c>
      <c r="AH3" s="10" t="s">
        <v>25</v>
      </c>
      <c r="AI3" s="8" t="s">
        <v>26</v>
      </c>
      <c r="AJ3" s="4"/>
      <c r="AK3" s="8" t="s">
        <v>22</v>
      </c>
      <c r="AL3" s="8" t="s">
        <v>23</v>
      </c>
      <c r="AM3" s="9" t="s">
        <v>49</v>
      </c>
      <c r="AN3" s="10" t="s">
        <v>25</v>
      </c>
      <c r="AO3" s="8" t="s">
        <v>26</v>
      </c>
      <c r="AQ3" s="211" t="s">
        <v>371</v>
      </c>
      <c r="AR3" s="212" t="s">
        <v>266</v>
      </c>
      <c r="AS3" s="212" t="s">
        <v>267</v>
      </c>
    </row>
    <row r="4" spans="2:45" s="45" customFormat="1" ht="98.25" customHeight="1" x14ac:dyDescent="0.25">
      <c r="B4" s="246" t="s">
        <v>312</v>
      </c>
      <c r="C4" s="246" t="s">
        <v>132</v>
      </c>
      <c r="D4" s="255" t="s">
        <v>374</v>
      </c>
      <c r="E4" s="318" t="s">
        <v>134</v>
      </c>
      <c r="F4" s="319" t="s">
        <v>313</v>
      </c>
      <c r="G4" s="161"/>
      <c r="H4" s="162" t="s">
        <v>314</v>
      </c>
      <c r="I4" s="162" t="s">
        <v>315</v>
      </c>
      <c r="K4" s="163" t="s">
        <v>316</v>
      </c>
      <c r="L4" s="164" t="s">
        <v>209</v>
      </c>
      <c r="M4" s="165">
        <v>1</v>
      </c>
      <c r="N4" s="166">
        <v>0</v>
      </c>
      <c r="O4" s="166">
        <v>1</v>
      </c>
      <c r="P4" s="166">
        <v>0</v>
      </c>
      <c r="Q4" s="166">
        <v>0</v>
      </c>
      <c r="S4" s="85"/>
      <c r="T4" s="85"/>
      <c r="U4" s="85"/>
      <c r="V4" s="86"/>
      <c r="W4" s="85"/>
      <c r="Y4" s="85"/>
      <c r="Z4" s="85"/>
      <c r="AA4" s="85"/>
      <c r="AB4" s="86"/>
      <c r="AC4" s="85"/>
      <c r="AE4" s="213"/>
      <c r="AF4" s="213"/>
      <c r="AG4" s="213"/>
      <c r="AH4" s="214"/>
      <c r="AI4" s="213"/>
      <c r="AK4" s="89"/>
      <c r="AL4" s="89"/>
      <c r="AM4" s="89"/>
      <c r="AN4" s="90"/>
      <c r="AO4" s="89"/>
      <c r="AQ4" s="144"/>
      <c r="AR4" s="144"/>
      <c r="AS4" s="144"/>
    </row>
    <row r="5" spans="2:45" s="45" customFormat="1" ht="98.25" customHeight="1" x14ac:dyDescent="0.25">
      <c r="B5" s="246"/>
      <c r="C5" s="246"/>
      <c r="D5" s="255"/>
      <c r="E5" s="318"/>
      <c r="F5" s="320"/>
      <c r="G5" s="161"/>
      <c r="H5" s="167" t="s">
        <v>317</v>
      </c>
      <c r="I5" s="167" t="s">
        <v>318</v>
      </c>
      <c r="K5" s="168" t="s">
        <v>319</v>
      </c>
      <c r="L5" s="164" t="s">
        <v>209</v>
      </c>
      <c r="M5" s="165">
        <v>1</v>
      </c>
      <c r="N5" s="166">
        <v>0</v>
      </c>
      <c r="O5" s="166">
        <v>1</v>
      </c>
      <c r="P5" s="166">
        <v>0</v>
      </c>
      <c r="Q5" s="166">
        <v>0</v>
      </c>
      <c r="S5" s="85"/>
      <c r="T5" s="85"/>
      <c r="U5" s="85"/>
      <c r="V5" s="86"/>
      <c r="W5" s="85"/>
      <c r="Y5" s="85"/>
      <c r="Z5" s="85"/>
      <c r="AA5" s="85"/>
      <c r="AB5" s="86"/>
      <c r="AC5" s="85"/>
      <c r="AE5" s="213"/>
      <c r="AF5" s="213"/>
      <c r="AG5" s="213"/>
      <c r="AH5" s="214"/>
      <c r="AI5" s="213"/>
      <c r="AK5" s="89"/>
      <c r="AL5" s="89"/>
      <c r="AM5" s="89"/>
      <c r="AN5" s="90"/>
      <c r="AO5" s="89"/>
      <c r="AQ5" s="144"/>
      <c r="AR5" s="144"/>
      <c r="AS5" s="144"/>
    </row>
    <row r="6" spans="2:45" s="44" customFormat="1" ht="81.75" customHeight="1" x14ac:dyDescent="0.25">
      <c r="B6" s="246"/>
      <c r="C6" s="246"/>
      <c r="D6" s="255"/>
      <c r="E6" s="318"/>
      <c r="F6" s="320"/>
      <c r="G6" s="169"/>
      <c r="H6" s="167" t="s">
        <v>320</v>
      </c>
      <c r="I6" s="167" t="s">
        <v>321</v>
      </c>
      <c r="K6" s="170" t="s">
        <v>322</v>
      </c>
      <c r="L6" s="171" t="s">
        <v>209</v>
      </c>
      <c r="M6" s="165">
        <v>1</v>
      </c>
      <c r="N6" s="166">
        <v>1</v>
      </c>
      <c r="O6" s="166">
        <v>0</v>
      </c>
      <c r="P6" s="166">
        <v>0</v>
      </c>
      <c r="Q6" s="166">
        <v>0</v>
      </c>
      <c r="S6" s="52"/>
      <c r="T6" s="52"/>
      <c r="U6" s="52"/>
      <c r="V6" s="52"/>
      <c r="W6" s="52"/>
      <c r="X6" s="52"/>
      <c r="Y6" s="52"/>
      <c r="Z6" s="52"/>
      <c r="AA6" s="52"/>
      <c r="AB6" s="52"/>
      <c r="AC6" s="52"/>
      <c r="AE6" s="213"/>
      <c r="AF6" s="213"/>
      <c r="AG6" s="213"/>
      <c r="AH6" s="214"/>
      <c r="AI6" s="213"/>
      <c r="AK6" s="89"/>
      <c r="AL6" s="89"/>
      <c r="AM6" s="89"/>
      <c r="AN6" s="90"/>
      <c r="AO6" s="89"/>
      <c r="AQ6" s="66"/>
      <c r="AR6" s="66"/>
      <c r="AS6" s="66"/>
    </row>
    <row r="7" spans="2:45" s="44" customFormat="1" ht="81" customHeight="1" x14ac:dyDescent="0.25">
      <c r="B7" s="246"/>
      <c r="C7" s="246"/>
      <c r="D7" s="255"/>
      <c r="E7" s="318"/>
      <c r="F7" s="320"/>
      <c r="G7" s="315"/>
      <c r="H7" s="167" t="s">
        <v>323</v>
      </c>
      <c r="I7" s="172" t="s">
        <v>324</v>
      </c>
      <c r="K7" s="170" t="s">
        <v>322</v>
      </c>
      <c r="L7" s="52" t="s">
        <v>209</v>
      </c>
      <c r="M7" s="106">
        <v>11</v>
      </c>
      <c r="N7" s="52">
        <v>3</v>
      </c>
      <c r="O7" s="52">
        <v>3</v>
      </c>
      <c r="P7" s="52">
        <v>3</v>
      </c>
      <c r="Q7" s="52">
        <v>2</v>
      </c>
      <c r="S7" s="52"/>
      <c r="T7" s="52"/>
      <c r="U7" s="52"/>
      <c r="V7" s="52"/>
      <c r="W7" s="53"/>
      <c r="Y7" s="52"/>
      <c r="Z7" s="69"/>
      <c r="AA7" s="52"/>
      <c r="AB7" s="52"/>
      <c r="AC7" s="53"/>
      <c r="AE7" s="66"/>
      <c r="AF7" s="70"/>
      <c r="AG7" s="66"/>
      <c r="AH7" s="66"/>
      <c r="AI7" s="184"/>
      <c r="AK7" s="52"/>
      <c r="AL7" s="52"/>
      <c r="AM7" s="52"/>
      <c r="AN7" s="52"/>
      <c r="AO7" s="52"/>
      <c r="AQ7" s="66"/>
      <c r="AR7" s="66"/>
      <c r="AS7" s="66"/>
    </row>
    <row r="8" spans="2:45" s="44" customFormat="1" ht="81" customHeight="1" x14ac:dyDescent="0.25">
      <c r="B8" s="246"/>
      <c r="C8" s="246"/>
      <c r="D8" s="255"/>
      <c r="E8" s="318"/>
      <c r="F8" s="316" t="s">
        <v>325</v>
      </c>
      <c r="G8" s="315"/>
      <c r="H8" s="162" t="s">
        <v>326</v>
      </c>
      <c r="I8" s="173" t="s">
        <v>327</v>
      </c>
      <c r="K8" s="170" t="s">
        <v>328</v>
      </c>
      <c r="L8" s="52" t="s">
        <v>209</v>
      </c>
      <c r="M8" s="106">
        <v>10</v>
      </c>
      <c r="N8" s="52">
        <v>2</v>
      </c>
      <c r="O8" s="52">
        <v>3</v>
      </c>
      <c r="P8" s="52">
        <v>3</v>
      </c>
      <c r="Q8" s="52">
        <v>2</v>
      </c>
      <c r="S8" s="52"/>
      <c r="T8" s="52"/>
      <c r="U8" s="52"/>
      <c r="V8" s="52"/>
      <c r="W8" s="53"/>
      <c r="Y8" s="52"/>
      <c r="Z8" s="69"/>
      <c r="AA8" s="52"/>
      <c r="AB8" s="52"/>
      <c r="AC8" s="53"/>
      <c r="AE8" s="66"/>
      <c r="AF8" s="70"/>
      <c r="AG8" s="66"/>
      <c r="AH8" s="66"/>
      <c r="AI8" s="184"/>
      <c r="AK8" s="52"/>
      <c r="AL8" s="52"/>
      <c r="AM8" s="52"/>
      <c r="AN8" s="52"/>
      <c r="AO8" s="52"/>
      <c r="AQ8" s="66"/>
      <c r="AR8" s="66"/>
      <c r="AS8" s="66"/>
    </row>
    <row r="9" spans="2:45" s="44" customFormat="1" ht="81" customHeight="1" x14ac:dyDescent="0.25">
      <c r="B9" s="246"/>
      <c r="C9" s="246"/>
      <c r="D9" s="255"/>
      <c r="E9" s="318"/>
      <c r="F9" s="316"/>
      <c r="G9" s="315"/>
      <c r="H9" s="167" t="s">
        <v>329</v>
      </c>
      <c r="I9" s="172" t="s">
        <v>330</v>
      </c>
      <c r="K9" s="170" t="s">
        <v>328</v>
      </c>
      <c r="L9" s="52" t="s">
        <v>209</v>
      </c>
      <c r="M9" s="106">
        <v>1</v>
      </c>
      <c r="N9" s="52">
        <v>1</v>
      </c>
      <c r="O9" s="52">
        <v>0</v>
      </c>
      <c r="P9" s="52">
        <v>0</v>
      </c>
      <c r="Q9" s="52">
        <v>0</v>
      </c>
      <c r="S9" s="52"/>
      <c r="T9" s="52"/>
      <c r="U9" s="52"/>
      <c r="V9" s="52"/>
      <c r="W9" s="53"/>
      <c r="Y9" s="52"/>
      <c r="Z9" s="69"/>
      <c r="AA9" s="52"/>
      <c r="AB9" s="52"/>
      <c r="AC9" s="53"/>
      <c r="AE9" s="66"/>
      <c r="AF9" s="70"/>
      <c r="AG9" s="66"/>
      <c r="AH9" s="66"/>
      <c r="AI9" s="184"/>
      <c r="AK9" s="52"/>
      <c r="AL9" s="52"/>
      <c r="AM9" s="52"/>
      <c r="AN9" s="52"/>
      <c r="AO9" s="52"/>
      <c r="AQ9" s="66"/>
      <c r="AR9" s="66"/>
      <c r="AS9" s="66"/>
    </row>
    <row r="10" spans="2:45" s="44" customFormat="1" ht="12.75" customHeight="1" x14ac:dyDescent="0.25"/>
  </sheetData>
  <mergeCells count="14">
    <mergeCell ref="F8:F9"/>
    <mergeCell ref="B2:I2"/>
    <mergeCell ref="K2:Q2"/>
    <mergeCell ref="S2:W2"/>
    <mergeCell ref="B4:B9"/>
    <mergeCell ref="C4:C9"/>
    <mergeCell ref="D4:D9"/>
    <mergeCell ref="E4:E9"/>
    <mergeCell ref="F4:F7"/>
    <mergeCell ref="AQ2:AS2"/>
    <mergeCell ref="Y2:AC2"/>
    <mergeCell ref="AE2:AI2"/>
    <mergeCell ref="AK2:AO2"/>
    <mergeCell ref="G7:G9"/>
  </mergeCells>
  <pageMargins left="0.7" right="0.7" top="0.75" bottom="0.75" header="0.3" footer="0.3"/>
  <pageSetup scale="1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A33D-C5EB-4F66-922C-2619E6CA756A}">
  <sheetPr>
    <tabColor rgb="FFFFC000"/>
  </sheetPr>
  <dimension ref="A1:AR14"/>
  <sheetViews>
    <sheetView topLeftCell="D1" zoomScale="80" zoomScaleNormal="80" workbookViewId="0">
      <pane ySplit="2" topLeftCell="A3" activePane="bottomLeft" state="frozen"/>
      <selection pane="bottomLeft" sqref="A1:H1"/>
    </sheetView>
  </sheetViews>
  <sheetFormatPr baseColWidth="10" defaultColWidth="12.28515625" defaultRowHeight="12.75" customHeight="1" x14ac:dyDescent="0.25"/>
  <cols>
    <col min="1" max="1" width="47.7109375" style="1" customWidth="1"/>
    <col min="2" max="2" width="30.28515625" style="1" customWidth="1"/>
    <col min="3" max="3" width="30.7109375" style="1" customWidth="1"/>
    <col min="4" max="4" width="29.7109375" style="1" customWidth="1"/>
    <col min="5" max="5" width="62.7109375" style="1" customWidth="1"/>
    <col min="6" max="6" width="34.7109375" style="1" hidden="1" customWidth="1"/>
    <col min="7" max="7" width="58.28515625" style="1" customWidth="1"/>
    <col min="8" max="8" width="22.28515625" style="1" customWidth="1"/>
    <col min="9" max="9" width="2.5703125" style="1" customWidth="1"/>
    <col min="10" max="12" width="26.7109375" style="1" customWidth="1"/>
    <col min="13" max="13" width="29" style="1" customWidth="1"/>
    <col min="14" max="14" width="33" style="1" bestFit="1" customWidth="1"/>
    <col min="15" max="15" width="40" style="1" customWidth="1"/>
    <col min="16" max="16" width="36.7109375" style="1" customWidth="1"/>
    <col min="17" max="17" width="6.28515625" style="1" customWidth="1"/>
    <col min="18" max="20" width="28.28515625" style="1" customWidth="1"/>
    <col min="21" max="21" width="49.42578125" style="1" customWidth="1"/>
    <col min="22" max="22" width="20" style="1" customWidth="1"/>
    <col min="23" max="24" width="12.28515625" style="1" customWidth="1"/>
    <col min="25" max="26" width="24.28515625" style="1" customWidth="1"/>
    <col min="27" max="27" width="43" style="1" customWidth="1"/>
    <col min="28" max="28" width="32.28515625" style="1" customWidth="1"/>
    <col min="29" max="29" width="12.28515625" style="1" customWidth="1"/>
    <col min="30" max="32" width="25.42578125" style="1" customWidth="1"/>
    <col min="33" max="33" width="40" style="1" customWidth="1"/>
    <col min="34" max="34" width="23.28515625" style="1" customWidth="1"/>
    <col min="35" max="35" width="12.28515625" style="1"/>
    <col min="36" max="38" width="24.7109375" style="1" customWidth="1"/>
    <col min="39" max="39" width="35.42578125" style="1" customWidth="1"/>
    <col min="40" max="40" width="23.5703125" style="1" customWidth="1"/>
    <col min="41" max="41" width="12.28515625" style="1"/>
    <col min="42" max="42" width="15.7109375" style="1" customWidth="1"/>
    <col min="43" max="43" width="24.28515625" style="1" customWidth="1"/>
    <col min="44" max="44" width="23.140625" style="1" customWidth="1"/>
    <col min="45" max="16384" width="12.28515625" style="1"/>
  </cols>
  <sheetData>
    <row r="1" spans="1:44" s="180" customFormat="1" ht="48.75" customHeight="1" thickBot="1" x14ac:dyDescent="0.3">
      <c r="A1" s="233" t="s">
        <v>0</v>
      </c>
      <c r="B1" s="233"/>
      <c r="C1" s="233"/>
      <c r="D1" s="233"/>
      <c r="E1" s="233"/>
      <c r="F1" s="233"/>
      <c r="G1" s="233"/>
      <c r="H1" s="233"/>
      <c r="J1" s="227" t="s">
        <v>1</v>
      </c>
      <c r="K1" s="227"/>
      <c r="L1" s="227"/>
      <c r="M1" s="227"/>
      <c r="N1" s="227"/>
      <c r="O1" s="227"/>
      <c r="P1" s="227"/>
      <c r="R1" s="228" t="s">
        <v>2</v>
      </c>
      <c r="S1" s="228"/>
      <c r="T1" s="228"/>
      <c r="U1" s="228"/>
      <c r="V1" s="228"/>
      <c r="X1" s="229" t="s">
        <v>3</v>
      </c>
      <c r="Y1" s="229"/>
      <c r="Z1" s="229"/>
      <c r="AA1" s="229"/>
      <c r="AB1" s="229"/>
      <c r="AD1" s="228" t="s">
        <v>4</v>
      </c>
      <c r="AE1" s="228"/>
      <c r="AF1" s="228"/>
      <c r="AG1" s="228"/>
      <c r="AH1" s="228"/>
      <c r="AJ1" s="229" t="s">
        <v>5</v>
      </c>
      <c r="AK1" s="229"/>
      <c r="AL1" s="229"/>
      <c r="AM1" s="229"/>
      <c r="AN1" s="229"/>
      <c r="AP1" s="1"/>
      <c r="AQ1" s="1"/>
      <c r="AR1" s="1"/>
    </row>
    <row r="2" spans="1:44" s="2" customFormat="1" ht="45" customHeight="1" x14ac:dyDescent="0.25">
      <c r="A2" s="198" t="s">
        <v>6</v>
      </c>
      <c r="B2" s="198" t="s">
        <v>8</v>
      </c>
      <c r="C2" s="198" t="s">
        <v>9</v>
      </c>
      <c r="D2" s="198" t="s">
        <v>10</v>
      </c>
      <c r="E2" s="198" t="s">
        <v>11</v>
      </c>
      <c r="F2" s="198" t="s">
        <v>12</v>
      </c>
      <c r="G2" s="198" t="s">
        <v>13</v>
      </c>
      <c r="H2" s="198" t="s">
        <v>14</v>
      </c>
      <c r="J2" s="199" t="s">
        <v>48</v>
      </c>
      <c r="K2" s="200" t="s">
        <v>16</v>
      </c>
      <c r="L2" s="200" t="s">
        <v>17</v>
      </c>
      <c r="M2" s="201" t="s">
        <v>18</v>
      </c>
      <c r="N2" s="201" t="s">
        <v>19</v>
      </c>
      <c r="O2" s="201" t="s">
        <v>20</v>
      </c>
      <c r="P2" s="201" t="s">
        <v>21</v>
      </c>
      <c r="R2" s="202" t="s">
        <v>22</v>
      </c>
      <c r="S2" s="202" t="s">
        <v>23</v>
      </c>
      <c r="T2" s="203" t="s">
        <v>49</v>
      </c>
      <c r="U2" s="204" t="s">
        <v>25</v>
      </c>
      <c r="V2" s="202" t="s">
        <v>26</v>
      </c>
      <c r="X2" s="202" t="s">
        <v>22</v>
      </c>
      <c r="Y2" s="202" t="s">
        <v>27</v>
      </c>
      <c r="Z2" s="203" t="s">
        <v>49</v>
      </c>
      <c r="AA2" s="204" t="s">
        <v>25</v>
      </c>
      <c r="AB2" s="202" t="s">
        <v>26</v>
      </c>
      <c r="AD2" s="202" t="s">
        <v>22</v>
      </c>
      <c r="AE2" s="202" t="s">
        <v>28</v>
      </c>
      <c r="AF2" s="203" t="s">
        <v>49</v>
      </c>
      <c r="AG2" s="204" t="s">
        <v>25</v>
      </c>
      <c r="AH2" s="202" t="s">
        <v>26</v>
      </c>
      <c r="AJ2" s="202" t="s">
        <v>22</v>
      </c>
      <c r="AK2" s="202" t="s">
        <v>29</v>
      </c>
      <c r="AL2" s="203" t="s">
        <v>49</v>
      </c>
      <c r="AM2" s="204" t="s">
        <v>25</v>
      </c>
      <c r="AN2" s="202" t="s">
        <v>26</v>
      </c>
      <c r="AP2" s="217" t="s">
        <v>370</v>
      </c>
      <c r="AQ2" s="217"/>
      <c r="AR2" s="217"/>
    </row>
    <row r="3" spans="1:44" s="66" customFormat="1" ht="196.5" customHeight="1" x14ac:dyDescent="0.25">
      <c r="A3" s="230" t="s">
        <v>50</v>
      </c>
      <c r="B3" s="230" t="s">
        <v>32</v>
      </c>
      <c r="C3" s="231" t="s">
        <v>349</v>
      </c>
      <c r="D3" s="144" t="s">
        <v>350</v>
      </c>
      <c r="E3" s="46" t="s">
        <v>51</v>
      </c>
      <c r="F3" s="144"/>
      <c r="G3" s="181" t="s">
        <v>52</v>
      </c>
      <c r="H3" s="173" t="s">
        <v>53</v>
      </c>
      <c r="I3" s="60"/>
      <c r="J3" s="60" t="s">
        <v>54</v>
      </c>
      <c r="K3" s="173" t="s">
        <v>55</v>
      </c>
      <c r="L3" s="182">
        <v>1</v>
      </c>
      <c r="M3" s="182">
        <v>0.1</v>
      </c>
      <c r="N3" s="182">
        <v>0.1</v>
      </c>
      <c r="O3" s="182">
        <v>0.3</v>
      </c>
      <c r="P3" s="182">
        <v>0.5</v>
      </c>
      <c r="R3" s="95"/>
      <c r="S3" s="183"/>
      <c r="V3" s="184"/>
      <c r="X3" s="95"/>
      <c r="Y3" s="183"/>
      <c r="AB3" s="184"/>
      <c r="AD3" s="54"/>
      <c r="AE3" s="183"/>
      <c r="AG3" s="95"/>
      <c r="AP3" s="211" t="s">
        <v>371</v>
      </c>
      <c r="AQ3" s="212" t="s">
        <v>266</v>
      </c>
      <c r="AR3" s="212" t="s">
        <v>267</v>
      </c>
    </row>
    <row r="4" spans="1:44" s="66" customFormat="1" ht="196.5" customHeight="1" x14ac:dyDescent="0.25">
      <c r="A4" s="230"/>
      <c r="B4" s="230"/>
      <c r="C4" s="231"/>
      <c r="D4" s="144" t="s">
        <v>351</v>
      </c>
      <c r="E4" s="46" t="s">
        <v>56</v>
      </c>
      <c r="F4" s="144"/>
      <c r="G4" s="181" t="s">
        <v>57</v>
      </c>
      <c r="H4" s="173" t="s">
        <v>58</v>
      </c>
      <c r="I4" s="60"/>
      <c r="J4" s="60" t="s">
        <v>54</v>
      </c>
      <c r="K4" s="185">
        <v>2288087492</v>
      </c>
      <c r="L4" s="182">
        <v>1</v>
      </c>
      <c r="M4" s="182">
        <v>0.2</v>
      </c>
      <c r="N4" s="182">
        <v>0.2</v>
      </c>
      <c r="O4" s="182">
        <v>0.2</v>
      </c>
      <c r="P4" s="182">
        <v>0.4</v>
      </c>
      <c r="R4" s="95"/>
      <c r="S4" s="183"/>
      <c r="V4" s="184"/>
      <c r="X4" s="95"/>
      <c r="Y4" s="183"/>
      <c r="AB4" s="184"/>
      <c r="AD4" s="54"/>
      <c r="AE4" s="183"/>
      <c r="AG4" s="95"/>
      <c r="AP4" s="63"/>
      <c r="AQ4" s="154"/>
      <c r="AR4" s="63"/>
    </row>
    <row r="5" spans="1:44" s="66" customFormat="1" ht="138.75" customHeight="1" x14ac:dyDescent="0.25">
      <c r="A5" s="230"/>
      <c r="B5" s="230"/>
      <c r="C5" s="231"/>
      <c r="D5" s="234" t="s">
        <v>352</v>
      </c>
      <c r="E5" s="232" t="s">
        <v>59</v>
      </c>
      <c r="F5" s="144"/>
      <c r="G5" s="186" t="s">
        <v>60</v>
      </c>
      <c r="H5" s="187" t="s">
        <v>61</v>
      </c>
      <c r="J5" s="187" t="s">
        <v>62</v>
      </c>
      <c r="K5" s="66">
        <v>0</v>
      </c>
      <c r="L5" s="57">
        <v>72</v>
      </c>
      <c r="M5" s="57">
        <v>18</v>
      </c>
      <c r="N5" s="57">
        <v>18</v>
      </c>
      <c r="O5" s="57">
        <v>18</v>
      </c>
      <c r="P5" s="57">
        <v>18</v>
      </c>
      <c r="S5" s="183"/>
      <c r="V5" s="184"/>
      <c r="X5" s="95"/>
      <c r="Y5" s="183"/>
      <c r="AB5" s="184"/>
      <c r="AD5" s="54"/>
      <c r="AE5" s="183"/>
      <c r="AG5" s="95"/>
    </row>
    <row r="6" spans="1:44" s="66" customFormat="1" ht="129" customHeight="1" x14ac:dyDescent="0.25">
      <c r="A6" s="230"/>
      <c r="B6" s="230"/>
      <c r="C6" s="231"/>
      <c r="D6" s="235"/>
      <c r="E6" s="232"/>
      <c r="F6" s="144"/>
      <c r="G6" s="186" t="s">
        <v>63</v>
      </c>
      <c r="H6" s="187" t="s">
        <v>64</v>
      </c>
      <c r="J6" s="60" t="s">
        <v>65</v>
      </c>
      <c r="K6" s="60"/>
      <c r="L6" s="58">
        <v>1</v>
      </c>
      <c r="M6" s="59">
        <v>0.1</v>
      </c>
      <c r="N6" s="59">
        <v>0.2</v>
      </c>
      <c r="O6" s="59">
        <v>0.3</v>
      </c>
      <c r="P6" s="59">
        <v>0.4</v>
      </c>
      <c r="S6" s="183"/>
      <c r="V6" s="184"/>
      <c r="X6" s="95"/>
      <c r="Y6" s="183"/>
      <c r="AB6" s="184"/>
      <c r="AD6" s="54"/>
      <c r="AE6" s="183"/>
      <c r="AG6" s="95"/>
    </row>
    <row r="7" spans="1:44" s="66" customFormat="1" ht="172.5" customHeight="1" x14ac:dyDescent="0.25">
      <c r="A7" s="230"/>
      <c r="B7" s="230"/>
      <c r="C7" s="231"/>
      <c r="D7" s="235"/>
      <c r="E7" s="232"/>
      <c r="F7" s="144"/>
      <c r="G7" s="56" t="s">
        <v>66</v>
      </c>
      <c r="H7" s="162" t="s">
        <v>67</v>
      </c>
      <c r="I7" s="60"/>
      <c r="J7" s="60" t="s">
        <v>65</v>
      </c>
      <c r="K7" s="66" t="s">
        <v>68</v>
      </c>
      <c r="L7" s="57">
        <v>1</v>
      </c>
      <c r="M7" s="58">
        <v>0.1</v>
      </c>
      <c r="N7" s="59">
        <v>0.2</v>
      </c>
      <c r="O7" s="59">
        <v>0.3</v>
      </c>
      <c r="P7" s="59">
        <v>0.4</v>
      </c>
      <c r="S7" s="183"/>
      <c r="V7" s="184"/>
      <c r="X7" s="95"/>
      <c r="Y7" s="183"/>
      <c r="AB7" s="184"/>
      <c r="AD7" s="54"/>
      <c r="AE7" s="183"/>
      <c r="AG7" s="95"/>
    </row>
    <row r="8" spans="1:44" s="66" customFormat="1" ht="172.5" customHeight="1" x14ac:dyDescent="0.25">
      <c r="A8" s="230"/>
      <c r="B8" s="230"/>
      <c r="C8" s="231"/>
      <c r="D8" s="235"/>
      <c r="E8" s="232"/>
      <c r="F8" s="144"/>
      <c r="G8" s="56" t="s">
        <v>69</v>
      </c>
      <c r="H8" s="162" t="s">
        <v>70</v>
      </c>
      <c r="I8" s="60"/>
      <c r="J8" s="187" t="s">
        <v>65</v>
      </c>
      <c r="K8" s="60" t="s">
        <v>71</v>
      </c>
      <c r="L8" s="58">
        <v>1</v>
      </c>
      <c r="M8" s="59">
        <v>0.1</v>
      </c>
      <c r="N8" s="59">
        <v>0.2</v>
      </c>
      <c r="O8" s="59">
        <v>0.5</v>
      </c>
      <c r="P8" s="59">
        <v>0.2</v>
      </c>
      <c r="S8" s="183"/>
      <c r="V8" s="184"/>
      <c r="X8" s="95"/>
      <c r="Y8" s="183"/>
      <c r="AB8" s="184"/>
      <c r="AD8" s="54"/>
      <c r="AE8" s="183"/>
      <c r="AG8" s="95"/>
    </row>
    <row r="9" spans="1:44" s="66" customFormat="1" ht="93" customHeight="1" x14ac:dyDescent="0.25">
      <c r="A9" s="230"/>
      <c r="B9" s="230"/>
      <c r="C9" s="231"/>
      <c r="D9" s="236"/>
      <c r="E9" s="232"/>
      <c r="F9" s="144"/>
      <c r="G9" s="181" t="s">
        <v>72</v>
      </c>
      <c r="H9" s="173" t="s">
        <v>58</v>
      </c>
      <c r="I9" s="60"/>
      <c r="J9" s="60" t="s">
        <v>54</v>
      </c>
      <c r="K9" s="185">
        <v>57593643</v>
      </c>
      <c r="L9" s="182">
        <v>1</v>
      </c>
      <c r="M9" s="182">
        <v>0.2</v>
      </c>
      <c r="N9" s="182">
        <v>0.2</v>
      </c>
      <c r="O9" s="182">
        <v>0.2</v>
      </c>
      <c r="P9" s="182">
        <v>0.4</v>
      </c>
      <c r="R9" s="95"/>
      <c r="S9" s="183"/>
      <c r="V9" s="184"/>
      <c r="X9" s="95"/>
      <c r="Y9" s="183"/>
      <c r="AB9" s="184"/>
      <c r="AD9" s="54"/>
      <c r="AE9" s="183"/>
      <c r="AG9" s="95"/>
    </row>
    <row r="10" spans="1:44" s="66" customFormat="1" ht="139.5" customHeight="1" x14ac:dyDescent="0.25">
      <c r="A10" s="230"/>
      <c r="B10" s="230"/>
      <c r="C10" s="231"/>
      <c r="D10" s="144" t="s">
        <v>353</v>
      </c>
      <c r="E10" s="46" t="s">
        <v>73</v>
      </c>
      <c r="F10" s="144"/>
      <c r="G10" s="186" t="s">
        <v>74</v>
      </c>
      <c r="H10" s="66" t="s">
        <v>75</v>
      </c>
      <c r="J10" s="187" t="s">
        <v>65</v>
      </c>
      <c r="K10" s="188" t="s">
        <v>76</v>
      </c>
      <c r="L10" s="57">
        <f>SUM(M10:P10)</f>
        <v>30</v>
      </c>
      <c r="M10" s="57">
        <f>2+1+1</f>
        <v>4</v>
      </c>
      <c r="N10" s="57">
        <f>1+1+1+1+1+1</f>
        <v>6</v>
      </c>
      <c r="O10" s="57">
        <f>1+1+1+3+2+2</f>
        <v>10</v>
      </c>
      <c r="P10" s="57">
        <f>1+1+1+3+4</f>
        <v>10</v>
      </c>
      <c r="S10" s="183"/>
      <c r="V10" s="184"/>
      <c r="Y10" s="183"/>
      <c r="AB10" s="184"/>
      <c r="AD10" s="54"/>
      <c r="AE10" s="183"/>
      <c r="AG10" s="95"/>
      <c r="AH10" s="184"/>
    </row>
    <row r="11" spans="1:44" s="44" customFormat="1" ht="12.75" customHeight="1" x14ac:dyDescent="0.25">
      <c r="K11" s="174">
        <f>+K3+K4+K7+K8+K9</f>
        <v>41285153308</v>
      </c>
      <c r="AP11" s="66"/>
      <c r="AQ11" s="66"/>
      <c r="AR11" s="66"/>
    </row>
    <row r="12" spans="1:44" s="44" customFormat="1" ht="12.75" customHeight="1" x14ac:dyDescent="0.25">
      <c r="AP12" s="66"/>
      <c r="AQ12" s="66"/>
      <c r="AR12" s="66"/>
    </row>
    <row r="13" spans="1:44" ht="12.75" customHeight="1" x14ac:dyDescent="0.25">
      <c r="AP13" s="66"/>
      <c r="AQ13" s="66"/>
      <c r="AR13" s="66"/>
    </row>
    <row r="14" spans="1:44" ht="12.75" customHeight="1" x14ac:dyDescent="0.25">
      <c r="AP14" s="44"/>
      <c r="AQ14" s="44"/>
      <c r="AR14" s="44"/>
    </row>
  </sheetData>
  <mergeCells count="12">
    <mergeCell ref="A3:A10"/>
    <mergeCell ref="C3:C10"/>
    <mergeCell ref="E5:E9"/>
    <mergeCell ref="B3:B10"/>
    <mergeCell ref="A1:H1"/>
    <mergeCell ref="D5:D9"/>
    <mergeCell ref="AP2:AR2"/>
    <mergeCell ref="J1:P1"/>
    <mergeCell ref="R1:V1"/>
    <mergeCell ref="X1:AB1"/>
    <mergeCell ref="AD1:AH1"/>
    <mergeCell ref="AJ1:AN1"/>
  </mergeCells>
  <pageMargins left="0.7" right="0.7" top="0.75" bottom="0.75" header="0.3" footer="0.3"/>
  <pageSetup scale="1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7FFD5-681E-464F-859C-1416EB36C2CB}">
  <sheetPr>
    <tabColor rgb="FFFFC000"/>
  </sheetPr>
  <dimension ref="A1:AP18"/>
  <sheetViews>
    <sheetView topLeftCell="AE1" zoomScaleNormal="100" workbookViewId="0">
      <pane ySplit="3" topLeftCell="A4" activePane="bottomLeft" state="frozen"/>
      <selection pane="bottomLeft" activeCell="AN2" sqref="AN2:AP3"/>
    </sheetView>
  </sheetViews>
  <sheetFormatPr baseColWidth="10" defaultColWidth="12.140625" defaultRowHeight="12.75" customHeight="1" x14ac:dyDescent="0.25"/>
  <cols>
    <col min="1" max="1" width="40.140625" style="2" customWidth="1"/>
    <col min="2" max="2" width="30.28515625" style="2" customWidth="1"/>
    <col min="3" max="3" width="30.85546875" style="2" customWidth="1"/>
    <col min="4" max="4" width="40.28515625" style="2" customWidth="1"/>
    <col min="5" max="5" width="49.28515625" style="2" customWidth="1"/>
    <col min="6" max="6" width="59.85546875" style="2" customWidth="1"/>
    <col min="7" max="7" width="50.7109375" style="2" customWidth="1"/>
    <col min="8" max="8" width="39.85546875" style="2" customWidth="1"/>
    <col min="9" max="9" width="25.7109375" style="2" customWidth="1"/>
    <col min="10" max="10" width="26.85546875" style="2" customWidth="1"/>
    <col min="11" max="11" width="24" style="2" customWidth="1"/>
    <col min="12" max="12" width="29.28515625" style="2" customWidth="1"/>
    <col min="13" max="13" width="24.42578125" style="2" customWidth="1"/>
    <col min="14" max="14" width="26.28515625" style="2" customWidth="1"/>
    <col min="15" max="35" width="12.140625" style="2"/>
    <col min="36" max="36" width="15.42578125" style="2" customWidth="1"/>
    <col min="37" max="39" width="12.140625" style="2"/>
    <col min="40" max="40" width="15.7109375" style="1" customWidth="1"/>
    <col min="41" max="41" width="24.28515625" style="1" customWidth="1"/>
    <col min="42" max="42" width="23.140625" style="1" customWidth="1"/>
    <col min="43" max="16384" width="12.140625" style="2"/>
  </cols>
  <sheetData>
    <row r="1" spans="1:42" ht="12.75" customHeight="1" x14ac:dyDescent="0.25">
      <c r="AN1" s="2"/>
      <c r="AO1" s="2"/>
      <c r="AP1" s="2"/>
    </row>
    <row r="2" spans="1:42" s="180" customFormat="1" ht="41.25" customHeight="1" thickBot="1" x14ac:dyDescent="0.3">
      <c r="A2" s="242" t="s">
        <v>0</v>
      </c>
      <c r="B2" s="242"/>
      <c r="C2" s="242"/>
      <c r="D2" s="242"/>
      <c r="E2" s="242"/>
      <c r="F2" s="242"/>
      <c r="G2" s="242"/>
      <c r="H2" s="243" t="s">
        <v>331</v>
      </c>
      <c r="I2" s="243"/>
      <c r="J2" s="243"/>
      <c r="K2" s="243"/>
      <c r="L2" s="243"/>
      <c r="M2" s="243"/>
      <c r="N2" s="243"/>
      <c r="O2" s="189"/>
      <c r="P2" s="237" t="s">
        <v>2</v>
      </c>
      <c r="Q2" s="238"/>
      <c r="R2" s="238"/>
      <c r="S2" s="238"/>
      <c r="T2" s="238"/>
      <c r="U2" s="177"/>
      <c r="V2" s="237" t="s">
        <v>3</v>
      </c>
      <c r="W2" s="238"/>
      <c r="X2" s="238"/>
      <c r="Y2" s="238"/>
      <c r="Z2" s="238"/>
      <c r="AA2" s="177"/>
      <c r="AB2" s="237" t="s">
        <v>4</v>
      </c>
      <c r="AC2" s="238"/>
      <c r="AD2" s="238"/>
      <c r="AE2" s="238"/>
      <c r="AF2" s="238"/>
      <c r="AG2" s="178"/>
      <c r="AH2" s="239" t="s">
        <v>5</v>
      </c>
      <c r="AI2" s="240"/>
      <c r="AJ2" s="240"/>
      <c r="AK2" s="240"/>
      <c r="AL2" s="240"/>
      <c r="AN2" s="217" t="s">
        <v>370</v>
      </c>
      <c r="AO2" s="217"/>
      <c r="AP2" s="217"/>
    </row>
    <row r="3" spans="1:42" ht="81.75" customHeight="1" x14ac:dyDescent="0.25">
      <c r="A3" s="33" t="s">
        <v>6</v>
      </c>
      <c r="B3" s="34" t="s">
        <v>8</v>
      </c>
      <c r="C3" s="34" t="s">
        <v>77</v>
      </c>
      <c r="D3" s="34" t="s">
        <v>10</v>
      </c>
      <c r="E3" s="34" t="s">
        <v>11</v>
      </c>
      <c r="F3" s="34" t="s">
        <v>78</v>
      </c>
      <c r="G3" s="34" t="s">
        <v>14</v>
      </c>
      <c r="H3" s="35" t="s">
        <v>48</v>
      </c>
      <c r="I3" s="36" t="s">
        <v>16</v>
      </c>
      <c r="J3" s="37" t="s">
        <v>79</v>
      </c>
      <c r="K3" s="38" t="s">
        <v>18</v>
      </c>
      <c r="L3" s="38" t="s">
        <v>19</v>
      </c>
      <c r="M3" s="38" t="s">
        <v>20</v>
      </c>
      <c r="N3" s="38" t="s">
        <v>21</v>
      </c>
      <c r="O3" s="39"/>
      <c r="P3" s="23" t="s">
        <v>22</v>
      </c>
      <c r="Q3" s="23" t="s">
        <v>23</v>
      </c>
      <c r="R3" s="24" t="s">
        <v>49</v>
      </c>
      <c r="S3" s="23" t="s">
        <v>25</v>
      </c>
      <c r="T3" s="23" t="s">
        <v>26</v>
      </c>
      <c r="U3" s="32"/>
      <c r="V3" s="23" t="s">
        <v>22</v>
      </c>
      <c r="W3" s="23" t="s">
        <v>27</v>
      </c>
      <c r="X3" s="24" t="s">
        <v>49</v>
      </c>
      <c r="Y3" s="23" t="s">
        <v>25</v>
      </c>
      <c r="Z3" s="23" t="s">
        <v>26</v>
      </c>
      <c r="AA3" s="32"/>
      <c r="AB3" s="23" t="s">
        <v>22</v>
      </c>
      <c r="AC3" s="23" t="s">
        <v>80</v>
      </c>
      <c r="AD3" s="24" t="s">
        <v>49</v>
      </c>
      <c r="AE3" s="23" t="s">
        <v>25</v>
      </c>
      <c r="AF3" s="23" t="s">
        <v>26</v>
      </c>
      <c r="AG3" s="32"/>
      <c r="AH3" s="23" t="s">
        <v>22</v>
      </c>
      <c r="AI3" s="23" t="s">
        <v>29</v>
      </c>
      <c r="AJ3" s="24" t="s">
        <v>49</v>
      </c>
      <c r="AK3" s="23" t="s">
        <v>25</v>
      </c>
      <c r="AL3" s="23" t="s">
        <v>26</v>
      </c>
      <c r="AN3" s="211" t="s">
        <v>371</v>
      </c>
      <c r="AO3" s="212" t="s">
        <v>266</v>
      </c>
      <c r="AP3" s="212" t="s">
        <v>267</v>
      </c>
    </row>
    <row r="4" spans="1:42" s="44" customFormat="1" ht="89.1" customHeight="1" x14ac:dyDescent="0.25">
      <c r="A4" s="241" t="s">
        <v>81</v>
      </c>
      <c r="B4" s="241" t="s">
        <v>32</v>
      </c>
      <c r="C4" s="241" t="s">
        <v>356</v>
      </c>
      <c r="D4" s="241" t="s">
        <v>82</v>
      </c>
      <c r="E4" s="241" t="s">
        <v>83</v>
      </c>
      <c r="F4" s="63" t="s">
        <v>84</v>
      </c>
      <c r="G4" s="63" t="s">
        <v>85</v>
      </c>
      <c r="H4" s="63" t="s">
        <v>86</v>
      </c>
      <c r="I4" s="61">
        <v>72627172</v>
      </c>
      <c r="J4" s="154">
        <v>1</v>
      </c>
      <c r="K4" s="154">
        <v>1</v>
      </c>
      <c r="L4" s="154">
        <v>1</v>
      </c>
      <c r="M4" s="154">
        <v>1</v>
      </c>
      <c r="N4" s="154">
        <v>1</v>
      </c>
      <c r="O4" s="62"/>
      <c r="P4" s="66"/>
      <c r="Q4" s="66"/>
      <c r="R4" s="66"/>
      <c r="S4" s="66"/>
      <c r="T4" s="66"/>
      <c r="V4" s="66"/>
      <c r="W4" s="66"/>
      <c r="X4" s="66"/>
      <c r="Y4" s="66"/>
      <c r="Z4" s="66"/>
      <c r="AB4" s="66"/>
      <c r="AC4" s="66"/>
      <c r="AD4" s="66"/>
      <c r="AE4" s="66"/>
      <c r="AF4" s="66"/>
      <c r="AH4" s="66"/>
      <c r="AI4" s="66"/>
      <c r="AJ4" s="66"/>
      <c r="AK4" s="66"/>
      <c r="AL4" s="66"/>
      <c r="AN4" s="66"/>
      <c r="AO4" s="66"/>
      <c r="AP4" s="66"/>
    </row>
    <row r="5" spans="1:42" s="44" customFormat="1" ht="89.1" customHeight="1" x14ac:dyDescent="0.25">
      <c r="A5" s="241"/>
      <c r="B5" s="241"/>
      <c r="C5" s="241"/>
      <c r="D5" s="241"/>
      <c r="E5" s="241"/>
      <c r="F5" s="63" t="s">
        <v>87</v>
      </c>
      <c r="G5" s="63" t="s">
        <v>88</v>
      </c>
      <c r="H5" s="63" t="s">
        <v>86</v>
      </c>
      <c r="I5" s="61">
        <v>48418114</v>
      </c>
      <c r="J5" s="154">
        <v>1</v>
      </c>
      <c r="K5" s="154">
        <v>1</v>
      </c>
      <c r="L5" s="154">
        <v>1</v>
      </c>
      <c r="M5" s="154">
        <v>1</v>
      </c>
      <c r="N5" s="154">
        <v>1</v>
      </c>
      <c r="O5" s="62"/>
      <c r="P5" s="66"/>
      <c r="Q5" s="66"/>
      <c r="R5" s="66"/>
      <c r="S5" s="66"/>
      <c r="T5" s="66"/>
      <c r="V5" s="66"/>
      <c r="W5" s="66"/>
      <c r="X5" s="66"/>
      <c r="Y5" s="66"/>
      <c r="Z5" s="66"/>
      <c r="AB5" s="66"/>
      <c r="AC5" s="66"/>
      <c r="AD5" s="66"/>
      <c r="AE5" s="66"/>
      <c r="AF5" s="66"/>
      <c r="AH5" s="66"/>
      <c r="AI5" s="66"/>
      <c r="AJ5" s="66"/>
      <c r="AK5" s="66"/>
      <c r="AL5" s="66"/>
      <c r="AN5" s="63"/>
      <c r="AO5" s="154"/>
      <c r="AP5" s="63"/>
    </row>
    <row r="6" spans="1:42" s="44" customFormat="1" ht="89.1" customHeight="1" x14ac:dyDescent="0.25">
      <c r="A6" s="241"/>
      <c r="B6" s="241"/>
      <c r="C6" s="241"/>
      <c r="D6" s="241"/>
      <c r="E6" s="241"/>
      <c r="F6" s="63" t="s">
        <v>89</v>
      </c>
      <c r="G6" s="63" t="s">
        <v>90</v>
      </c>
      <c r="H6" s="63" t="s">
        <v>86</v>
      </c>
      <c r="I6" s="61">
        <v>24209057</v>
      </c>
      <c r="J6" s="63">
        <f>+K6+L6+M6+N6</f>
        <v>4</v>
      </c>
      <c r="K6" s="63">
        <v>1</v>
      </c>
      <c r="L6" s="63">
        <v>1</v>
      </c>
      <c r="M6" s="63">
        <v>1</v>
      </c>
      <c r="N6" s="63">
        <v>1</v>
      </c>
      <c r="O6" s="62"/>
      <c r="P6" s="66"/>
      <c r="Q6" s="66"/>
      <c r="R6" s="66"/>
      <c r="S6" s="66"/>
      <c r="T6" s="66"/>
      <c r="V6" s="66"/>
      <c r="W6" s="66"/>
      <c r="X6" s="66"/>
      <c r="Y6" s="66"/>
      <c r="Z6" s="66"/>
      <c r="AB6" s="66"/>
      <c r="AC6" s="66"/>
      <c r="AD6" s="66"/>
      <c r="AE6" s="66"/>
      <c r="AF6" s="66"/>
      <c r="AH6" s="66"/>
      <c r="AI6" s="66"/>
      <c r="AJ6" s="66"/>
      <c r="AK6" s="66"/>
      <c r="AL6" s="66"/>
      <c r="AN6" s="66"/>
      <c r="AO6" s="66"/>
      <c r="AP6" s="66"/>
    </row>
    <row r="7" spans="1:42" s="44" customFormat="1" ht="89.1" customHeight="1" x14ac:dyDescent="0.25">
      <c r="A7" s="241"/>
      <c r="B7" s="241" t="s">
        <v>32</v>
      </c>
      <c r="C7" s="241"/>
      <c r="D7" s="241"/>
      <c r="E7" s="241" t="s">
        <v>354</v>
      </c>
      <c r="F7" s="63" t="s">
        <v>91</v>
      </c>
      <c r="G7" s="63" t="s">
        <v>92</v>
      </c>
      <c r="H7" s="63" t="s">
        <v>86</v>
      </c>
      <c r="I7" s="64">
        <v>363135858</v>
      </c>
      <c r="J7" s="63">
        <f>+K7+L7+M7+N7</f>
        <v>12</v>
      </c>
      <c r="K7" s="63">
        <v>3</v>
      </c>
      <c r="L7" s="63">
        <v>3</v>
      </c>
      <c r="M7" s="63">
        <v>3</v>
      </c>
      <c r="N7" s="63">
        <v>3</v>
      </c>
      <c r="O7" s="62"/>
      <c r="P7" s="66"/>
      <c r="Q7" s="66"/>
      <c r="R7" s="66"/>
      <c r="S7" s="66"/>
      <c r="T7" s="66"/>
      <c r="V7" s="66"/>
      <c r="W7" s="66"/>
      <c r="X7" s="66"/>
      <c r="Y7" s="66"/>
      <c r="Z7" s="66"/>
      <c r="AB7" s="66"/>
      <c r="AC7" s="66"/>
      <c r="AD7" s="66"/>
      <c r="AE7" s="66"/>
      <c r="AF7" s="66"/>
      <c r="AH7" s="66"/>
      <c r="AI7" s="66"/>
      <c r="AJ7" s="66"/>
      <c r="AK7" s="66"/>
      <c r="AL7" s="66"/>
      <c r="AN7" s="66"/>
      <c r="AO7" s="66"/>
      <c r="AP7" s="66"/>
    </row>
    <row r="8" spans="1:42" s="44" customFormat="1" ht="89.1" customHeight="1" x14ac:dyDescent="0.25">
      <c r="A8" s="241"/>
      <c r="B8" s="241"/>
      <c r="C8" s="241"/>
      <c r="D8" s="241"/>
      <c r="E8" s="241"/>
      <c r="F8" s="63" t="s">
        <v>93</v>
      </c>
      <c r="G8" s="66" t="s">
        <v>94</v>
      </c>
      <c r="H8" s="63" t="s">
        <v>86</v>
      </c>
      <c r="I8" s="64">
        <v>12104529</v>
      </c>
      <c r="J8" s="63">
        <f t="shared" ref="J8:J15" si="0">K8+L8+M8+N8</f>
        <v>2</v>
      </c>
      <c r="K8" s="65">
        <v>1</v>
      </c>
      <c r="L8" s="63">
        <v>0</v>
      </c>
      <c r="M8" s="63">
        <v>1</v>
      </c>
      <c r="N8" s="63">
        <v>0</v>
      </c>
      <c r="O8" s="62"/>
      <c r="P8" s="66"/>
      <c r="Q8" s="66"/>
      <c r="R8" s="66"/>
      <c r="S8" s="66"/>
      <c r="T8" s="66"/>
      <c r="V8" s="66"/>
      <c r="W8" s="66"/>
      <c r="X8" s="66"/>
      <c r="Y8" s="66"/>
      <c r="Z8" s="66"/>
      <c r="AB8" s="66"/>
      <c r="AC8" s="66"/>
      <c r="AD8" s="66"/>
      <c r="AE8" s="66"/>
      <c r="AF8" s="66"/>
      <c r="AH8" s="66"/>
      <c r="AI8" s="66"/>
      <c r="AJ8" s="66"/>
      <c r="AK8" s="66"/>
      <c r="AL8" s="66"/>
      <c r="AN8" s="66"/>
      <c r="AO8" s="66"/>
      <c r="AP8" s="66"/>
    </row>
    <row r="9" spans="1:42" s="44" customFormat="1" ht="107.1" customHeight="1" x14ac:dyDescent="0.25">
      <c r="A9" s="241"/>
      <c r="B9" s="241"/>
      <c r="C9" s="241"/>
      <c r="D9" s="241"/>
      <c r="E9" s="241"/>
      <c r="F9" s="63" t="s">
        <v>95</v>
      </c>
      <c r="G9" s="66" t="s">
        <v>96</v>
      </c>
      <c r="H9" s="63" t="s">
        <v>86</v>
      </c>
      <c r="I9" s="64">
        <v>48418114</v>
      </c>
      <c r="J9" s="63">
        <f t="shared" si="0"/>
        <v>4</v>
      </c>
      <c r="K9" s="63">
        <v>1</v>
      </c>
      <c r="L9" s="63">
        <v>1</v>
      </c>
      <c r="M9" s="63">
        <v>1</v>
      </c>
      <c r="N9" s="63">
        <v>1</v>
      </c>
      <c r="O9" s="62"/>
      <c r="P9" s="66"/>
      <c r="Q9" s="66"/>
      <c r="R9" s="66"/>
      <c r="S9" s="66"/>
      <c r="T9" s="66"/>
      <c r="V9" s="66"/>
      <c r="W9" s="66"/>
      <c r="X9" s="66"/>
      <c r="Y9" s="66"/>
      <c r="Z9" s="66"/>
      <c r="AB9" s="66"/>
      <c r="AC9" s="66"/>
      <c r="AD9" s="66"/>
      <c r="AE9" s="66"/>
      <c r="AF9" s="66"/>
      <c r="AH9" s="66"/>
      <c r="AI9" s="66"/>
      <c r="AJ9" s="66"/>
      <c r="AK9" s="66"/>
      <c r="AL9" s="66"/>
      <c r="AN9" s="66"/>
      <c r="AO9" s="66"/>
      <c r="AP9" s="66"/>
    </row>
    <row r="10" spans="1:42" s="44" customFormat="1" ht="54" customHeight="1" x14ac:dyDescent="0.25">
      <c r="A10" s="241"/>
      <c r="B10" s="231" t="s">
        <v>32</v>
      </c>
      <c r="C10" s="241"/>
      <c r="D10" s="241"/>
      <c r="E10" s="241" t="s">
        <v>355</v>
      </c>
      <c r="F10" s="66" t="s">
        <v>97</v>
      </c>
      <c r="G10" s="66" t="s">
        <v>98</v>
      </c>
      <c r="H10" s="63" t="s">
        <v>86</v>
      </c>
      <c r="I10" s="67">
        <v>12104529</v>
      </c>
      <c r="J10" s="63">
        <f>K10+L10+M10+N10</f>
        <v>11</v>
      </c>
      <c r="K10" s="66">
        <v>2</v>
      </c>
      <c r="L10" s="66">
        <v>3</v>
      </c>
      <c r="M10" s="66">
        <v>3</v>
      </c>
      <c r="N10" s="66">
        <v>3</v>
      </c>
      <c r="P10" s="66"/>
      <c r="Q10" s="66"/>
      <c r="R10" s="66"/>
      <c r="S10" s="66"/>
      <c r="T10" s="66"/>
      <c r="V10" s="66"/>
      <c r="W10" s="66"/>
      <c r="X10" s="66"/>
      <c r="Y10" s="66"/>
      <c r="Z10" s="66"/>
      <c r="AB10" s="66"/>
      <c r="AC10" s="66"/>
      <c r="AD10" s="66"/>
      <c r="AE10" s="66"/>
      <c r="AF10" s="66"/>
      <c r="AH10" s="66"/>
      <c r="AI10" s="66"/>
      <c r="AJ10" s="66"/>
      <c r="AK10" s="66"/>
      <c r="AL10" s="66"/>
      <c r="AN10" s="66"/>
      <c r="AO10" s="66"/>
      <c r="AP10" s="66"/>
    </row>
    <row r="11" spans="1:42" s="44" customFormat="1" ht="36" x14ac:dyDescent="0.25">
      <c r="A11" s="241"/>
      <c r="B11" s="231"/>
      <c r="C11" s="241"/>
      <c r="D11" s="241"/>
      <c r="E11" s="241"/>
      <c r="F11" s="66" t="s">
        <v>99</v>
      </c>
      <c r="G11" s="66" t="s">
        <v>100</v>
      </c>
      <c r="H11" s="63" t="s">
        <v>86</v>
      </c>
      <c r="I11" s="67">
        <v>242090572</v>
      </c>
      <c r="J11" s="63">
        <f>K11+L11+M11+N11</f>
        <v>11</v>
      </c>
      <c r="K11" s="66">
        <v>2</v>
      </c>
      <c r="L11" s="66">
        <v>3</v>
      </c>
      <c r="M11" s="66">
        <v>3</v>
      </c>
      <c r="N11" s="66">
        <v>3</v>
      </c>
      <c r="P11" s="66"/>
      <c r="Q11" s="66"/>
      <c r="R11" s="66"/>
      <c r="S11" s="66"/>
      <c r="T11" s="66"/>
      <c r="V11" s="66"/>
      <c r="W11" s="66"/>
      <c r="X11" s="66"/>
      <c r="Y11" s="66"/>
      <c r="Z11" s="66"/>
      <c r="AB11" s="66"/>
      <c r="AC11" s="66"/>
      <c r="AD11" s="66"/>
      <c r="AE11" s="66"/>
      <c r="AF11" s="66"/>
      <c r="AH11" s="66"/>
      <c r="AI11" s="66"/>
      <c r="AJ11" s="66"/>
      <c r="AK11" s="66"/>
      <c r="AL11" s="66"/>
      <c r="AN11" s="66"/>
      <c r="AO11" s="66"/>
      <c r="AP11" s="66"/>
    </row>
    <row r="12" spans="1:42" s="44" customFormat="1" ht="36" x14ac:dyDescent="0.25">
      <c r="A12" s="241"/>
      <c r="B12" s="231"/>
      <c r="C12" s="241"/>
      <c r="D12" s="241"/>
      <c r="E12" s="241"/>
      <c r="F12" s="66" t="s">
        <v>101</v>
      </c>
      <c r="G12" s="66" t="s">
        <v>102</v>
      </c>
      <c r="H12" s="63" t="s">
        <v>86</v>
      </c>
      <c r="I12" s="67">
        <v>4401647</v>
      </c>
      <c r="J12" s="63">
        <f t="shared" si="0"/>
        <v>11</v>
      </c>
      <c r="K12" s="66">
        <v>2</v>
      </c>
      <c r="L12" s="66">
        <v>3</v>
      </c>
      <c r="M12" s="66">
        <v>3</v>
      </c>
      <c r="N12" s="66">
        <v>3</v>
      </c>
      <c r="P12" s="66"/>
      <c r="Q12" s="66"/>
      <c r="R12" s="66"/>
      <c r="S12" s="66"/>
      <c r="T12" s="66"/>
      <c r="V12" s="66"/>
      <c r="W12" s="66"/>
      <c r="X12" s="66"/>
      <c r="Y12" s="66"/>
      <c r="Z12" s="66"/>
      <c r="AB12" s="66"/>
      <c r="AC12" s="66"/>
      <c r="AD12" s="66"/>
      <c r="AE12" s="66"/>
      <c r="AF12" s="66"/>
      <c r="AH12" s="66"/>
      <c r="AI12" s="66"/>
      <c r="AJ12" s="66"/>
      <c r="AK12" s="66"/>
      <c r="AL12" s="66"/>
      <c r="AN12" s="66"/>
      <c r="AO12" s="66"/>
      <c r="AP12" s="66"/>
    </row>
    <row r="13" spans="1:42" s="44" customFormat="1" ht="48" x14ac:dyDescent="0.25">
      <c r="A13" s="241"/>
      <c r="B13" s="231"/>
      <c r="C13" s="241"/>
      <c r="D13" s="241"/>
      <c r="E13" s="241"/>
      <c r="F13" s="66" t="s">
        <v>103</v>
      </c>
      <c r="G13" s="66" t="s">
        <v>104</v>
      </c>
      <c r="H13" s="63" t="s">
        <v>86</v>
      </c>
      <c r="I13" s="67">
        <v>24209057</v>
      </c>
      <c r="J13" s="63">
        <f t="shared" si="0"/>
        <v>23</v>
      </c>
      <c r="K13" s="66">
        <v>5</v>
      </c>
      <c r="L13" s="66">
        <v>6</v>
      </c>
      <c r="M13" s="66">
        <v>6</v>
      </c>
      <c r="N13" s="66">
        <v>6</v>
      </c>
      <c r="P13" s="66"/>
      <c r="Q13" s="66"/>
      <c r="R13" s="66"/>
      <c r="S13" s="66"/>
      <c r="T13" s="66"/>
      <c r="V13" s="66"/>
      <c r="W13" s="66"/>
      <c r="X13" s="66"/>
      <c r="Y13" s="66"/>
      <c r="Z13" s="66"/>
      <c r="AB13" s="66"/>
      <c r="AC13" s="66"/>
      <c r="AD13" s="66"/>
      <c r="AE13" s="66"/>
      <c r="AF13" s="66"/>
      <c r="AH13" s="66"/>
      <c r="AI13" s="66"/>
      <c r="AJ13" s="66"/>
      <c r="AK13" s="66"/>
      <c r="AL13" s="66"/>
      <c r="AN13" s="66"/>
      <c r="AO13" s="66"/>
      <c r="AP13" s="66"/>
    </row>
    <row r="14" spans="1:42" s="44" customFormat="1" ht="33.950000000000003" customHeight="1" x14ac:dyDescent="0.25">
      <c r="A14" s="241"/>
      <c r="B14" s="231" t="s">
        <v>32</v>
      </c>
      <c r="C14" s="241"/>
      <c r="D14" s="241"/>
      <c r="E14" s="231" t="s">
        <v>105</v>
      </c>
      <c r="F14" s="66" t="s">
        <v>106</v>
      </c>
      <c r="G14" s="66" t="s">
        <v>107</v>
      </c>
      <c r="H14" s="63" t="s">
        <v>86</v>
      </c>
      <c r="I14" s="67">
        <v>7152676</v>
      </c>
      <c r="J14" s="63">
        <v>1</v>
      </c>
      <c r="K14" s="66">
        <v>0</v>
      </c>
      <c r="L14" s="66">
        <v>1</v>
      </c>
      <c r="M14" s="66">
        <v>0</v>
      </c>
      <c r="N14" s="66">
        <v>0</v>
      </c>
      <c r="P14" s="66"/>
      <c r="Q14" s="66"/>
      <c r="R14" s="66"/>
      <c r="S14" s="66"/>
      <c r="T14" s="66"/>
      <c r="V14" s="66"/>
      <c r="W14" s="66"/>
      <c r="X14" s="66"/>
      <c r="Y14" s="66"/>
      <c r="Z14" s="66"/>
      <c r="AB14" s="66"/>
      <c r="AC14" s="66"/>
      <c r="AD14" s="66"/>
      <c r="AE14" s="66"/>
      <c r="AF14" s="66"/>
      <c r="AH14" s="66"/>
      <c r="AI14" s="66"/>
      <c r="AJ14" s="66"/>
      <c r="AK14" s="66"/>
      <c r="AL14" s="66"/>
      <c r="AN14" s="66"/>
      <c r="AO14" s="66"/>
      <c r="AP14" s="66"/>
    </row>
    <row r="15" spans="1:42" s="44" customFormat="1" ht="59.1" customHeight="1" x14ac:dyDescent="0.25">
      <c r="A15" s="241"/>
      <c r="B15" s="231"/>
      <c r="C15" s="241"/>
      <c r="D15" s="241"/>
      <c r="E15" s="231"/>
      <c r="F15" s="66" t="s">
        <v>108</v>
      </c>
      <c r="G15" s="66" t="s">
        <v>109</v>
      </c>
      <c r="H15" s="63" t="s">
        <v>86</v>
      </c>
      <c r="I15" s="67">
        <v>7152675</v>
      </c>
      <c r="J15" s="66">
        <f t="shared" si="0"/>
        <v>11</v>
      </c>
      <c r="K15" s="66">
        <v>2</v>
      </c>
      <c r="L15" s="66">
        <v>3</v>
      </c>
      <c r="M15" s="66">
        <v>3</v>
      </c>
      <c r="N15" s="66">
        <v>3</v>
      </c>
      <c r="P15" s="66"/>
      <c r="Q15" s="66"/>
      <c r="R15" s="66"/>
      <c r="S15" s="66"/>
      <c r="T15" s="66"/>
      <c r="V15" s="66"/>
      <c r="W15" s="66"/>
      <c r="X15" s="66"/>
      <c r="Y15" s="66"/>
      <c r="Z15" s="66"/>
      <c r="AB15" s="66"/>
      <c r="AC15" s="66"/>
      <c r="AD15" s="66"/>
      <c r="AE15" s="66"/>
      <c r="AF15" s="66"/>
      <c r="AH15" s="66"/>
      <c r="AI15" s="66"/>
      <c r="AJ15" s="66"/>
      <c r="AK15" s="66"/>
      <c r="AL15" s="66"/>
    </row>
    <row r="16" spans="1:42" s="44" customFormat="1" ht="38.1" customHeight="1" x14ac:dyDescent="0.25">
      <c r="A16" s="241"/>
      <c r="B16" s="231"/>
      <c r="C16" s="241"/>
      <c r="D16" s="241"/>
      <c r="E16" s="66" t="s">
        <v>110</v>
      </c>
      <c r="F16" s="66" t="s">
        <v>111</v>
      </c>
      <c r="G16" s="66" t="s">
        <v>112</v>
      </c>
      <c r="H16" s="63" t="s">
        <v>86</v>
      </c>
      <c r="I16" s="67">
        <v>243569250</v>
      </c>
      <c r="J16" s="183">
        <v>1</v>
      </c>
      <c r="K16" s="183">
        <v>1</v>
      </c>
      <c r="L16" s="183">
        <v>1</v>
      </c>
      <c r="M16" s="183">
        <v>1</v>
      </c>
      <c r="N16" s="183">
        <v>1</v>
      </c>
      <c r="P16" s="66"/>
      <c r="Q16" s="66"/>
      <c r="R16" s="66"/>
      <c r="S16" s="66"/>
      <c r="T16" s="66"/>
      <c r="V16" s="66"/>
      <c r="W16" s="66"/>
      <c r="X16" s="66"/>
      <c r="Y16" s="66"/>
      <c r="Z16" s="66"/>
      <c r="AB16" s="66"/>
      <c r="AC16" s="66"/>
      <c r="AD16" s="66"/>
      <c r="AE16" s="66"/>
      <c r="AF16" s="66"/>
      <c r="AH16" s="66"/>
      <c r="AI16" s="66"/>
      <c r="AJ16" s="66"/>
      <c r="AK16" s="66"/>
      <c r="AL16" s="66"/>
      <c r="AN16" s="1"/>
      <c r="AO16" s="1"/>
      <c r="AP16" s="1"/>
    </row>
    <row r="17" spans="1:42" s="44" customFormat="1" ht="57.95" customHeight="1" x14ac:dyDescent="0.25">
      <c r="A17" s="241"/>
      <c r="B17" s="231"/>
      <c r="C17" s="241"/>
      <c r="D17" s="241"/>
      <c r="E17" s="66" t="s">
        <v>113</v>
      </c>
      <c r="F17" s="66" t="s">
        <v>114</v>
      </c>
      <c r="G17" s="66" t="s">
        <v>115</v>
      </c>
      <c r="H17" s="63" t="s">
        <v>86</v>
      </c>
      <c r="I17" s="67">
        <v>243569250</v>
      </c>
      <c r="J17" s="66">
        <v>1</v>
      </c>
      <c r="K17" s="66">
        <v>0</v>
      </c>
      <c r="L17" s="66">
        <v>1</v>
      </c>
      <c r="M17" s="66">
        <v>0</v>
      </c>
      <c r="N17" s="66">
        <v>0</v>
      </c>
      <c r="P17" s="66"/>
      <c r="Q17" s="66"/>
      <c r="R17" s="66"/>
      <c r="S17" s="66"/>
      <c r="T17" s="66"/>
      <c r="V17" s="66"/>
      <c r="W17" s="66"/>
      <c r="X17" s="66"/>
      <c r="Y17" s="66"/>
      <c r="Z17" s="66"/>
      <c r="AB17" s="66"/>
      <c r="AC17" s="66"/>
      <c r="AD17" s="66"/>
      <c r="AE17" s="66"/>
      <c r="AF17" s="66"/>
      <c r="AH17" s="66"/>
      <c r="AI17" s="66"/>
      <c r="AJ17" s="66"/>
      <c r="AK17" s="66"/>
      <c r="AL17" s="66"/>
      <c r="AN17" s="1"/>
      <c r="AO17" s="1"/>
      <c r="AP17" s="1"/>
    </row>
    <row r="18" spans="1:42" s="44" customFormat="1" ht="60.95" customHeight="1" x14ac:dyDescent="0.25">
      <c r="AN18" s="1"/>
      <c r="AO18" s="1"/>
      <c r="AP18" s="1"/>
    </row>
  </sheetData>
  <mergeCells count="18">
    <mergeCell ref="E10:E13"/>
    <mergeCell ref="B14:B17"/>
    <mergeCell ref="E14:E15"/>
    <mergeCell ref="A2:G2"/>
    <mergeCell ref="H2:N2"/>
    <mergeCell ref="A4:A17"/>
    <mergeCell ref="B4:B6"/>
    <mergeCell ref="C4:C17"/>
    <mergeCell ref="D4:D17"/>
    <mergeCell ref="E4:E6"/>
    <mergeCell ref="B7:B9"/>
    <mergeCell ref="E7:E9"/>
    <mergeCell ref="B10:B13"/>
    <mergeCell ref="AN2:AP2"/>
    <mergeCell ref="P2:T2"/>
    <mergeCell ref="V2:Z2"/>
    <mergeCell ref="AB2:AF2"/>
    <mergeCell ref="AH2:AL2"/>
  </mergeCells>
  <pageMargins left="0.7" right="0.7" top="0.75" bottom="0.75" header="0.3" footer="0.3"/>
  <pageSetup scale="1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49F5-2471-4790-B3E4-D51CA837394F}">
  <sheetPr>
    <tabColor rgb="FFFFC000"/>
  </sheetPr>
  <dimension ref="A2:AS19"/>
  <sheetViews>
    <sheetView topLeftCell="AD1" zoomScale="50" zoomScaleNormal="50" workbookViewId="0">
      <selection activeCell="AQ2" sqref="AQ2:AS3"/>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41.5703125" style="1" customWidth="1"/>
    <col min="5" max="5" width="38.2851562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4" width="12.140625" style="1" customWidth="1"/>
    <col min="25" max="25" width="19.57031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17" style="1" customWidth="1"/>
    <col min="44" max="44" width="17.28515625" style="1" customWidth="1"/>
    <col min="45" max="45" width="19.28515625" style="1" customWidth="1"/>
    <col min="46" max="16384" width="12.140625" style="1"/>
  </cols>
  <sheetData>
    <row r="2" spans="1:45" s="180" customFormat="1" ht="63" customHeight="1" thickBot="1" x14ac:dyDescent="0.3">
      <c r="B2" s="233" t="s">
        <v>0</v>
      </c>
      <c r="C2" s="233"/>
      <c r="D2" s="233"/>
      <c r="E2" s="233"/>
      <c r="F2" s="233"/>
      <c r="G2" s="233"/>
      <c r="H2" s="233"/>
      <c r="I2" s="233"/>
      <c r="K2" s="227" t="s">
        <v>1</v>
      </c>
      <c r="L2" s="227"/>
      <c r="M2" s="227"/>
      <c r="N2" s="227"/>
      <c r="O2" s="227"/>
      <c r="P2" s="227"/>
      <c r="Q2" s="227"/>
      <c r="S2" s="228" t="s">
        <v>2</v>
      </c>
      <c r="T2" s="228"/>
      <c r="U2" s="228"/>
      <c r="V2" s="228"/>
      <c r="W2" s="228"/>
      <c r="Y2" s="228" t="s">
        <v>3</v>
      </c>
      <c r="Z2" s="228"/>
      <c r="AA2" s="228"/>
      <c r="AB2" s="228"/>
      <c r="AC2" s="228"/>
      <c r="AE2" s="228" t="s">
        <v>4</v>
      </c>
      <c r="AF2" s="228"/>
      <c r="AG2" s="228"/>
      <c r="AH2" s="228"/>
      <c r="AI2" s="228"/>
      <c r="AK2" s="228" t="s">
        <v>5</v>
      </c>
      <c r="AL2" s="228"/>
      <c r="AM2" s="228"/>
      <c r="AN2" s="228"/>
      <c r="AO2" s="228"/>
      <c r="AQ2" s="217" t="s">
        <v>370</v>
      </c>
      <c r="AR2" s="217"/>
      <c r="AS2" s="217"/>
    </row>
    <row r="3" spans="1:45" s="2" customFormat="1" ht="63" x14ac:dyDescent="0.25">
      <c r="B3" s="18" t="s">
        <v>6</v>
      </c>
      <c r="C3" s="18" t="s">
        <v>8</v>
      </c>
      <c r="D3" s="18" t="s">
        <v>9</v>
      </c>
      <c r="E3" s="18" t="s">
        <v>10</v>
      </c>
      <c r="F3" s="18" t="s">
        <v>11</v>
      </c>
      <c r="G3" s="3" t="s">
        <v>12</v>
      </c>
      <c r="H3" s="18" t="s">
        <v>13</v>
      </c>
      <c r="I3" s="3" t="s">
        <v>14</v>
      </c>
      <c r="J3" s="4"/>
      <c r="K3" s="5" t="s">
        <v>48</v>
      </c>
      <c r="L3" s="6" t="s">
        <v>16</v>
      </c>
      <c r="M3" s="6" t="s">
        <v>17</v>
      </c>
      <c r="N3" s="7" t="s">
        <v>18</v>
      </c>
      <c r="O3" s="7" t="s">
        <v>19</v>
      </c>
      <c r="P3" s="7" t="s">
        <v>20</v>
      </c>
      <c r="Q3" s="7" t="s">
        <v>21</v>
      </c>
      <c r="R3" s="4"/>
      <c r="S3" s="8" t="s">
        <v>22</v>
      </c>
      <c r="T3" s="8" t="s">
        <v>23</v>
      </c>
      <c r="U3" s="9" t="s">
        <v>49</v>
      </c>
      <c r="V3" s="10" t="s">
        <v>25</v>
      </c>
      <c r="W3" s="8" t="s">
        <v>26</v>
      </c>
      <c r="X3" s="4"/>
      <c r="Y3" s="8" t="s">
        <v>22</v>
      </c>
      <c r="Z3" s="8" t="s">
        <v>27</v>
      </c>
      <c r="AA3" s="9" t="s">
        <v>49</v>
      </c>
      <c r="AB3" s="10" t="s">
        <v>25</v>
      </c>
      <c r="AC3" s="8" t="s">
        <v>26</v>
      </c>
      <c r="AD3" s="4"/>
      <c r="AE3" s="8" t="s">
        <v>22</v>
      </c>
      <c r="AF3" s="8" t="s">
        <v>28</v>
      </c>
      <c r="AG3" s="9" t="s">
        <v>49</v>
      </c>
      <c r="AH3" s="10" t="s">
        <v>25</v>
      </c>
      <c r="AI3" s="8" t="s">
        <v>26</v>
      </c>
      <c r="AJ3" s="4"/>
      <c r="AK3" s="8" t="s">
        <v>22</v>
      </c>
      <c r="AL3" s="8" t="s">
        <v>29</v>
      </c>
      <c r="AM3" s="9" t="s">
        <v>49</v>
      </c>
      <c r="AN3" s="10" t="s">
        <v>25</v>
      </c>
      <c r="AO3" s="8" t="s">
        <v>26</v>
      </c>
      <c r="AQ3" s="211" t="s">
        <v>371</v>
      </c>
      <c r="AR3" s="212" t="s">
        <v>266</v>
      </c>
      <c r="AS3" s="212" t="s">
        <v>267</v>
      </c>
    </row>
    <row r="4" spans="1:45" s="44" customFormat="1" ht="105.75" customHeight="1" x14ac:dyDescent="0.25">
      <c r="B4" s="246" t="s">
        <v>357</v>
      </c>
      <c r="C4" s="247" t="s">
        <v>32</v>
      </c>
      <c r="D4" s="250" t="s">
        <v>358</v>
      </c>
      <c r="E4" s="251">
        <v>202300000000311</v>
      </c>
      <c r="F4" s="252" t="s">
        <v>116</v>
      </c>
      <c r="G4" s="244"/>
      <c r="H4" s="68" t="s">
        <v>117</v>
      </c>
      <c r="I4" s="68" t="s">
        <v>118</v>
      </c>
      <c r="J4" s="68"/>
      <c r="K4" s="68" t="s">
        <v>119</v>
      </c>
      <c r="L4" s="68">
        <v>0</v>
      </c>
      <c r="M4" s="68">
        <v>8</v>
      </c>
      <c r="N4" s="68" t="s">
        <v>120</v>
      </c>
      <c r="O4" s="68">
        <v>3</v>
      </c>
      <c r="P4" s="68">
        <v>3</v>
      </c>
      <c r="Q4" s="68">
        <v>2</v>
      </c>
      <c r="S4" s="52"/>
      <c r="T4" s="52"/>
      <c r="U4" s="52"/>
      <c r="V4" s="52"/>
      <c r="W4" s="53"/>
      <c r="Y4" s="52"/>
      <c r="Z4" s="69"/>
      <c r="AA4" s="52"/>
      <c r="AB4" s="52"/>
      <c r="AC4" s="53"/>
      <c r="AE4" s="66"/>
      <c r="AF4" s="70"/>
      <c r="AG4" s="71"/>
      <c r="AH4" s="52"/>
      <c r="AI4" s="53"/>
      <c r="AK4" s="52"/>
      <c r="AL4" s="52"/>
      <c r="AM4" s="52"/>
      <c r="AN4" s="52"/>
      <c r="AO4" s="52"/>
      <c r="AQ4" s="66"/>
      <c r="AR4" s="66"/>
      <c r="AS4" s="66"/>
    </row>
    <row r="5" spans="1:45" s="73" customFormat="1" ht="99" customHeight="1" x14ac:dyDescent="0.25">
      <c r="A5" s="72"/>
      <c r="B5" s="246"/>
      <c r="C5" s="248"/>
      <c r="D5" s="250"/>
      <c r="E5" s="251"/>
      <c r="F5" s="252"/>
      <c r="G5" s="245"/>
      <c r="H5" s="68" t="s">
        <v>121</v>
      </c>
      <c r="I5" s="68" t="s">
        <v>122</v>
      </c>
      <c r="J5" s="68"/>
      <c r="K5" s="68" t="s">
        <v>119</v>
      </c>
      <c r="L5" s="68">
        <v>0</v>
      </c>
      <c r="M5" s="68">
        <v>73</v>
      </c>
      <c r="N5" s="68">
        <v>23</v>
      </c>
      <c r="O5" s="68">
        <v>50</v>
      </c>
      <c r="P5" s="68" t="s">
        <v>120</v>
      </c>
      <c r="Q5" s="68" t="s">
        <v>120</v>
      </c>
      <c r="S5" s="74"/>
      <c r="T5" s="74"/>
      <c r="U5" s="74"/>
      <c r="V5" s="74"/>
      <c r="W5" s="74"/>
      <c r="Y5" s="75"/>
      <c r="Z5" s="76"/>
      <c r="AA5" s="77"/>
      <c r="AB5" s="74"/>
      <c r="AC5" s="78"/>
      <c r="AE5" s="79"/>
      <c r="AF5" s="79"/>
      <c r="AG5" s="74"/>
      <c r="AH5" s="74"/>
      <c r="AI5" s="78"/>
      <c r="AK5" s="74"/>
      <c r="AL5" s="74"/>
      <c r="AM5" s="74"/>
      <c r="AN5" s="74"/>
      <c r="AO5" s="74"/>
      <c r="AQ5" s="95"/>
      <c r="AR5" s="95"/>
      <c r="AS5" s="95"/>
    </row>
    <row r="6" spans="1:45" s="44" customFormat="1" ht="61.5" customHeight="1" x14ac:dyDescent="0.25">
      <c r="B6" s="246"/>
      <c r="C6" s="248"/>
      <c r="D6" s="250"/>
      <c r="E6" s="251"/>
      <c r="F6" s="252"/>
      <c r="G6" s="80"/>
      <c r="H6" s="68" t="s">
        <v>123</v>
      </c>
      <c r="I6" s="68" t="s">
        <v>122</v>
      </c>
      <c r="J6" s="68"/>
      <c r="K6" s="68" t="s">
        <v>119</v>
      </c>
      <c r="L6" s="68">
        <v>0</v>
      </c>
      <c r="M6" s="68">
        <v>6</v>
      </c>
      <c r="N6" s="68" t="s">
        <v>120</v>
      </c>
      <c r="O6" s="68" t="s">
        <v>120</v>
      </c>
      <c r="P6" s="68">
        <v>4</v>
      </c>
      <c r="Q6" s="68">
        <v>2</v>
      </c>
      <c r="S6" s="52"/>
      <c r="T6" s="52"/>
      <c r="U6" s="52"/>
      <c r="V6" s="52"/>
      <c r="W6" s="52"/>
      <c r="Y6" s="52"/>
      <c r="Z6" s="52"/>
      <c r="AA6" s="52"/>
      <c r="AB6" s="52"/>
      <c r="AC6" s="52"/>
      <c r="AE6" s="52"/>
      <c r="AF6" s="52"/>
      <c r="AG6" s="52"/>
      <c r="AH6" s="52"/>
      <c r="AI6" s="52"/>
      <c r="AK6" s="52"/>
      <c r="AL6" s="52"/>
      <c r="AM6" s="52"/>
      <c r="AN6" s="52"/>
      <c r="AO6" s="52"/>
      <c r="AQ6" s="66"/>
      <c r="AR6" s="66"/>
      <c r="AS6" s="66"/>
    </row>
    <row r="7" spans="1:45" s="44" customFormat="1" ht="72.75" customHeight="1" x14ac:dyDescent="0.25">
      <c r="B7" s="246"/>
      <c r="C7" s="248"/>
      <c r="D7" s="250"/>
      <c r="E7" s="251"/>
      <c r="F7" s="252"/>
      <c r="G7" s="80"/>
      <c r="H7" s="68" t="s">
        <v>124</v>
      </c>
      <c r="I7" s="68" t="s">
        <v>125</v>
      </c>
      <c r="J7" s="68"/>
      <c r="K7" s="68" t="s">
        <v>119</v>
      </c>
      <c r="L7" s="68">
        <v>0</v>
      </c>
      <c r="M7" s="68">
        <v>73</v>
      </c>
      <c r="N7" s="68">
        <v>23</v>
      </c>
      <c r="O7" s="68">
        <v>50</v>
      </c>
      <c r="P7" s="68" t="s">
        <v>120</v>
      </c>
      <c r="Q7" s="68" t="s">
        <v>120</v>
      </c>
      <c r="S7" s="52"/>
      <c r="T7" s="52"/>
      <c r="U7" s="52"/>
      <c r="V7" s="52"/>
      <c r="W7" s="52"/>
      <c r="Y7" s="52"/>
      <c r="Z7" s="52"/>
      <c r="AA7" s="52"/>
      <c r="AB7" s="52"/>
      <c r="AC7" s="52"/>
      <c r="AE7" s="52"/>
      <c r="AF7" s="52"/>
      <c r="AG7" s="52"/>
      <c r="AH7" s="52"/>
      <c r="AI7" s="52"/>
      <c r="AK7" s="52"/>
      <c r="AL7" s="52"/>
      <c r="AM7" s="52"/>
      <c r="AN7" s="52"/>
      <c r="AO7" s="52"/>
      <c r="AQ7" s="66"/>
      <c r="AR7" s="66"/>
      <c r="AS7" s="66"/>
    </row>
    <row r="8" spans="1:45" s="44" customFormat="1" ht="75.75" customHeight="1" x14ac:dyDescent="0.25">
      <c r="B8" s="246"/>
      <c r="C8" s="248"/>
      <c r="D8" s="250"/>
      <c r="E8" s="251"/>
      <c r="F8" s="252"/>
      <c r="G8" s="80"/>
      <c r="H8" s="68" t="s">
        <v>126</v>
      </c>
      <c r="I8" s="68" t="s">
        <v>127</v>
      </c>
      <c r="J8" s="68"/>
      <c r="K8" s="68" t="s">
        <v>119</v>
      </c>
      <c r="L8" s="68">
        <v>0</v>
      </c>
      <c r="M8" s="68">
        <v>10</v>
      </c>
      <c r="N8" s="68" t="s">
        <v>120</v>
      </c>
      <c r="O8" s="68" t="s">
        <v>120</v>
      </c>
      <c r="P8" s="68">
        <v>6</v>
      </c>
      <c r="Q8" s="68">
        <v>4</v>
      </c>
      <c r="S8" s="52"/>
      <c r="T8" s="52"/>
      <c r="U8" s="52"/>
      <c r="V8" s="52"/>
      <c r="W8" s="52"/>
      <c r="Y8" s="52"/>
      <c r="Z8" s="52"/>
      <c r="AA8" s="52"/>
      <c r="AB8" s="52"/>
      <c r="AC8" s="52"/>
      <c r="AE8" s="52"/>
      <c r="AF8" s="52"/>
      <c r="AG8" s="52"/>
      <c r="AH8" s="52"/>
      <c r="AI8" s="52"/>
      <c r="AK8" s="52"/>
      <c r="AL8" s="52"/>
      <c r="AM8" s="52"/>
      <c r="AN8" s="52"/>
      <c r="AO8" s="52"/>
      <c r="AQ8" s="66"/>
      <c r="AR8" s="66"/>
      <c r="AS8" s="66"/>
    </row>
    <row r="9" spans="1:45" s="44" customFormat="1" ht="87.75" customHeight="1" x14ac:dyDescent="0.25">
      <c r="B9" s="246"/>
      <c r="C9" s="249"/>
      <c r="D9" s="250"/>
      <c r="E9" s="251"/>
      <c r="F9" s="252"/>
      <c r="G9" s="80"/>
      <c r="H9" s="68" t="s">
        <v>128</v>
      </c>
      <c r="I9" s="68" t="s">
        <v>129</v>
      </c>
      <c r="J9" s="68"/>
      <c r="K9" s="68" t="s">
        <v>119</v>
      </c>
      <c r="L9" s="68">
        <v>0</v>
      </c>
      <c r="M9" s="68">
        <v>2</v>
      </c>
      <c r="N9" s="68" t="s">
        <v>120</v>
      </c>
      <c r="O9" s="68">
        <v>1</v>
      </c>
      <c r="P9" s="68" t="s">
        <v>120</v>
      </c>
      <c r="Q9" s="68">
        <v>1</v>
      </c>
      <c r="S9" s="52"/>
      <c r="T9" s="52"/>
      <c r="U9" s="52"/>
      <c r="V9" s="52"/>
      <c r="W9" s="52"/>
      <c r="Y9" s="52"/>
      <c r="Z9" s="52"/>
      <c r="AA9" s="52"/>
      <c r="AB9" s="52"/>
      <c r="AC9" s="52"/>
      <c r="AE9" s="52"/>
      <c r="AF9" s="52"/>
      <c r="AG9" s="52"/>
      <c r="AH9" s="52"/>
      <c r="AI9" s="52"/>
      <c r="AK9" s="52"/>
      <c r="AL9" s="52"/>
      <c r="AM9" s="52"/>
      <c r="AN9" s="52"/>
      <c r="AO9" s="52"/>
      <c r="AQ9" s="66"/>
      <c r="AR9" s="66"/>
      <c r="AS9" s="66"/>
    </row>
    <row r="10" spans="1:45" s="44" customFormat="1" ht="12.75" customHeight="1" x14ac:dyDescent="0.25"/>
    <row r="11" spans="1:45" s="44" customFormat="1" ht="12.75" customHeight="1" x14ac:dyDescent="0.25"/>
    <row r="12" spans="1:45" s="44" customFormat="1" ht="12.75" customHeight="1" x14ac:dyDescent="0.25"/>
    <row r="13" spans="1:45" s="44" customFormat="1" ht="12.75" customHeight="1" x14ac:dyDescent="0.25"/>
    <row r="14" spans="1:45" s="44" customFormat="1" ht="12.75" customHeight="1" x14ac:dyDescent="0.25"/>
    <row r="15" spans="1:45" s="44" customFormat="1" ht="12.75" customHeight="1" x14ac:dyDescent="0.25"/>
    <row r="16" spans="1:45" s="44" customFormat="1" ht="12.75" customHeight="1" x14ac:dyDescent="0.25"/>
    <row r="17" s="44" customFormat="1" ht="12.75" customHeight="1" x14ac:dyDescent="0.25"/>
    <row r="18" s="44" customFormat="1" ht="12.75" customHeight="1" x14ac:dyDescent="0.25"/>
    <row r="19" s="44" customFormat="1" ht="12.75" customHeight="1" x14ac:dyDescent="0.25"/>
  </sheetData>
  <mergeCells count="13">
    <mergeCell ref="AQ2:AS2"/>
    <mergeCell ref="AE2:AI2"/>
    <mergeCell ref="AK2:AO2"/>
    <mergeCell ref="G4:G5"/>
    <mergeCell ref="B2:I2"/>
    <mergeCell ref="K2:Q2"/>
    <mergeCell ref="S2:W2"/>
    <mergeCell ref="Y2:AC2"/>
    <mergeCell ref="B4:B9"/>
    <mergeCell ref="C4:C9"/>
    <mergeCell ref="D4:D9"/>
    <mergeCell ref="E4:E9"/>
    <mergeCell ref="F4:F9"/>
  </mergeCells>
  <pageMargins left="0.7" right="0.7" top="0.75" bottom="0.75" header="0.3" footer="0.3"/>
  <pageSetup scale="1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7F2A-5911-4E68-A474-974FFAA8DCD8}">
  <sheetPr>
    <tabColor rgb="FFFFC000"/>
  </sheetPr>
  <dimension ref="A1:AS20"/>
  <sheetViews>
    <sheetView topLeftCell="AE1" zoomScale="50" zoomScaleNormal="50" workbookViewId="0">
      <pane ySplit="3" topLeftCell="A4" activePane="bottomLeft" state="frozen"/>
      <selection pane="bottomLeft" activeCell="AQ2" sqref="AQ2:AS3"/>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21.28515625" style="1" customWidth="1"/>
    <col min="44" max="44" width="22.140625" style="1" customWidth="1"/>
    <col min="45" max="45" width="19.5703125" style="1" customWidth="1"/>
    <col min="46" max="16384" width="12.140625" style="1"/>
  </cols>
  <sheetData>
    <row r="1" spans="1:45" ht="12.75" customHeight="1" x14ac:dyDescent="0.25">
      <c r="B1" s="11"/>
      <c r="C1" s="11"/>
      <c r="D1" s="11"/>
      <c r="E1" s="11"/>
      <c r="F1" s="11"/>
      <c r="G1" s="11"/>
      <c r="H1" s="11"/>
      <c r="I1" s="11"/>
    </row>
    <row r="2" spans="1:45" s="180" customFormat="1" ht="63" customHeight="1" thickBot="1" x14ac:dyDescent="0.3">
      <c r="B2" s="253" t="s">
        <v>0</v>
      </c>
      <c r="C2" s="253"/>
      <c r="D2" s="253"/>
      <c r="E2" s="253"/>
      <c r="F2" s="253"/>
      <c r="G2" s="253"/>
      <c r="H2" s="253"/>
      <c r="I2" s="253"/>
      <c r="K2" s="227" t="s">
        <v>130</v>
      </c>
      <c r="L2" s="227"/>
      <c r="M2" s="227"/>
      <c r="N2" s="227"/>
      <c r="O2" s="227"/>
      <c r="P2" s="227"/>
      <c r="Q2" s="227"/>
      <c r="S2" s="228" t="s">
        <v>2</v>
      </c>
      <c r="T2" s="228"/>
      <c r="U2" s="228"/>
      <c r="V2" s="228"/>
      <c r="W2" s="228"/>
      <c r="Y2" s="228" t="s">
        <v>3</v>
      </c>
      <c r="Z2" s="228"/>
      <c r="AA2" s="228"/>
      <c r="AB2" s="228"/>
      <c r="AC2" s="228"/>
      <c r="AE2" s="228" t="s">
        <v>4</v>
      </c>
      <c r="AF2" s="228"/>
      <c r="AG2" s="228"/>
      <c r="AH2" s="228"/>
      <c r="AI2" s="228"/>
      <c r="AK2" s="228" t="s">
        <v>5</v>
      </c>
      <c r="AL2" s="228"/>
      <c r="AM2" s="228"/>
      <c r="AN2" s="228"/>
      <c r="AO2" s="228"/>
      <c r="AQ2" s="217" t="s">
        <v>370</v>
      </c>
      <c r="AR2" s="217"/>
      <c r="AS2" s="217"/>
    </row>
    <row r="3" spans="1:45" s="2" customFormat="1" ht="72" customHeight="1" x14ac:dyDescent="0.25">
      <c r="B3" s="22" t="s">
        <v>6</v>
      </c>
      <c r="C3" s="22" t="s">
        <v>8</v>
      </c>
      <c r="D3" s="22" t="s">
        <v>9</v>
      </c>
      <c r="E3" s="22" t="s">
        <v>10</v>
      </c>
      <c r="F3" s="22" t="s">
        <v>11</v>
      </c>
      <c r="G3" s="22" t="s">
        <v>12</v>
      </c>
      <c r="H3" s="22" t="s">
        <v>13</v>
      </c>
      <c r="I3" s="22" t="s">
        <v>14</v>
      </c>
      <c r="J3" s="4"/>
      <c r="K3" s="21" t="s">
        <v>48</v>
      </c>
      <c r="L3" s="6" t="s">
        <v>16</v>
      </c>
      <c r="M3" s="6" t="s">
        <v>17</v>
      </c>
      <c r="N3" s="7" t="s">
        <v>18</v>
      </c>
      <c r="O3" s="7" t="s">
        <v>19</v>
      </c>
      <c r="P3" s="7" t="s">
        <v>20</v>
      </c>
      <c r="Q3" s="7" t="s">
        <v>21</v>
      </c>
      <c r="R3" s="4"/>
      <c r="S3" s="8" t="s">
        <v>22</v>
      </c>
      <c r="T3" s="8" t="s">
        <v>23</v>
      </c>
      <c r="U3" s="9" t="s">
        <v>49</v>
      </c>
      <c r="V3" s="10" t="s">
        <v>25</v>
      </c>
      <c r="W3" s="8" t="s">
        <v>26</v>
      </c>
      <c r="X3" s="4"/>
      <c r="Y3" s="8" t="s">
        <v>22</v>
      </c>
      <c r="Z3" s="8" t="s">
        <v>27</v>
      </c>
      <c r="AA3" s="9" t="s">
        <v>49</v>
      </c>
      <c r="AB3" s="10" t="s">
        <v>25</v>
      </c>
      <c r="AC3" s="8" t="s">
        <v>26</v>
      </c>
      <c r="AD3" s="4"/>
      <c r="AE3" s="8" t="s">
        <v>22</v>
      </c>
      <c r="AF3" s="8" t="s">
        <v>28</v>
      </c>
      <c r="AG3" s="9" t="s">
        <v>49</v>
      </c>
      <c r="AH3" s="10" t="s">
        <v>25</v>
      </c>
      <c r="AI3" s="8" t="s">
        <v>26</v>
      </c>
      <c r="AJ3" s="4"/>
      <c r="AK3" s="8" t="s">
        <v>22</v>
      </c>
      <c r="AL3" s="8" t="s">
        <v>29</v>
      </c>
      <c r="AM3" s="9" t="s">
        <v>49</v>
      </c>
      <c r="AN3" s="10" t="s">
        <v>25</v>
      </c>
      <c r="AO3" s="8" t="s">
        <v>26</v>
      </c>
      <c r="AQ3" s="211" t="s">
        <v>371</v>
      </c>
      <c r="AR3" s="212" t="s">
        <v>266</v>
      </c>
      <c r="AS3" s="212" t="s">
        <v>267</v>
      </c>
    </row>
    <row r="4" spans="1:45" s="44" customFormat="1" ht="34.5" customHeight="1" x14ac:dyDescent="0.25">
      <c r="B4" s="246" t="s">
        <v>131</v>
      </c>
      <c r="C4" s="246" t="s">
        <v>132</v>
      </c>
      <c r="D4" s="255" t="s">
        <v>133</v>
      </c>
      <c r="E4" s="246" t="s">
        <v>134</v>
      </c>
      <c r="F4" s="252" t="s">
        <v>135</v>
      </c>
      <c r="G4" s="81"/>
      <c r="H4" s="49" t="s">
        <v>136</v>
      </c>
      <c r="I4" s="49" t="s">
        <v>137</v>
      </c>
      <c r="K4" s="82" t="s">
        <v>138</v>
      </c>
      <c r="L4" s="83" t="s">
        <v>139</v>
      </c>
      <c r="M4" s="84">
        <v>2</v>
      </c>
      <c r="N4" s="84">
        <v>0</v>
      </c>
      <c r="O4" s="84">
        <v>1</v>
      </c>
      <c r="P4" s="84">
        <v>0</v>
      </c>
      <c r="Q4" s="84">
        <v>1</v>
      </c>
      <c r="S4" s="85"/>
      <c r="T4" s="85"/>
      <c r="U4" s="85"/>
      <c r="V4" s="86"/>
      <c r="W4" s="85"/>
      <c r="Y4" s="87"/>
      <c r="Z4" s="87"/>
      <c r="AA4" s="87"/>
      <c r="AB4" s="88"/>
      <c r="AC4" s="87"/>
      <c r="AE4" s="87"/>
      <c r="AF4" s="87"/>
      <c r="AG4" s="87"/>
      <c r="AH4" s="88"/>
      <c r="AI4" s="87"/>
      <c r="AK4" s="89"/>
      <c r="AL4" s="89"/>
      <c r="AM4" s="89"/>
      <c r="AN4" s="90"/>
      <c r="AO4" s="89"/>
      <c r="AQ4" s="66"/>
      <c r="AR4" s="66"/>
      <c r="AS4" s="66"/>
    </row>
    <row r="5" spans="1:45" s="44" customFormat="1" ht="27" customHeight="1" x14ac:dyDescent="0.25">
      <c r="B5" s="246"/>
      <c r="C5" s="246"/>
      <c r="D5" s="255"/>
      <c r="E5" s="246"/>
      <c r="F5" s="252"/>
      <c r="G5" s="246"/>
      <c r="H5" s="49" t="s">
        <v>140</v>
      </c>
      <c r="I5" s="49" t="s">
        <v>141</v>
      </c>
      <c r="K5" s="256" t="s">
        <v>142</v>
      </c>
      <c r="L5" s="91" t="s">
        <v>143</v>
      </c>
      <c r="M5" s="84">
        <v>1</v>
      </c>
      <c r="N5" s="84">
        <v>0</v>
      </c>
      <c r="O5" s="84">
        <v>0</v>
      </c>
      <c r="P5" s="84">
        <v>0</v>
      </c>
      <c r="Q5" s="84">
        <v>1</v>
      </c>
      <c r="S5" s="77"/>
      <c r="T5" s="77"/>
      <c r="U5" s="77"/>
      <c r="V5" s="77"/>
      <c r="W5" s="78"/>
      <c r="Y5" s="52"/>
      <c r="Z5" s="69"/>
      <c r="AA5" s="52"/>
      <c r="AB5" s="52"/>
      <c r="AC5" s="53"/>
      <c r="AE5" s="52"/>
      <c r="AF5" s="69"/>
      <c r="AG5" s="52"/>
      <c r="AH5" s="52"/>
      <c r="AI5" s="53"/>
      <c r="AK5" s="77"/>
      <c r="AL5" s="77"/>
      <c r="AM5" s="77"/>
      <c r="AN5" s="77"/>
      <c r="AO5" s="77"/>
      <c r="AQ5" s="66"/>
      <c r="AR5" s="66"/>
      <c r="AS5" s="66"/>
    </row>
    <row r="6" spans="1:45" s="73" customFormat="1" ht="45.75" customHeight="1" x14ac:dyDescent="0.25">
      <c r="A6" s="72"/>
      <c r="B6" s="246"/>
      <c r="C6" s="246"/>
      <c r="D6" s="255"/>
      <c r="E6" s="246"/>
      <c r="F6" s="252"/>
      <c r="G6" s="246"/>
      <c r="H6" s="49" t="s">
        <v>144</v>
      </c>
      <c r="I6" s="92" t="s">
        <v>145</v>
      </c>
      <c r="K6" s="257"/>
      <c r="L6" s="93" t="s">
        <v>146</v>
      </c>
      <c r="M6" s="84">
        <v>4</v>
      </c>
      <c r="N6" s="84">
        <v>1</v>
      </c>
      <c r="O6" s="84">
        <v>1</v>
      </c>
      <c r="P6" s="84">
        <v>1</v>
      </c>
      <c r="Q6" s="84">
        <v>1</v>
      </c>
      <c r="S6" s="50"/>
      <c r="T6" s="50"/>
      <c r="U6" s="50"/>
      <c r="V6" s="50"/>
      <c r="W6" s="50"/>
      <c r="Y6" s="94"/>
      <c r="Z6" s="51"/>
      <c r="AA6" s="52"/>
      <c r="AB6" s="50"/>
      <c r="AC6" s="53"/>
      <c r="AE6" s="69"/>
      <c r="AF6" s="69"/>
      <c r="AG6" s="50"/>
      <c r="AH6" s="50"/>
      <c r="AI6" s="53"/>
      <c r="AK6" s="95"/>
      <c r="AL6" s="95"/>
      <c r="AM6" s="95"/>
      <c r="AN6" s="95"/>
      <c r="AO6" s="95"/>
      <c r="AQ6" s="95"/>
      <c r="AR6" s="95"/>
      <c r="AS6" s="95"/>
    </row>
    <row r="7" spans="1:45" s="44" customFormat="1" ht="45.75" customHeight="1" x14ac:dyDescent="0.25">
      <c r="B7" s="246"/>
      <c r="C7" s="246"/>
      <c r="D7" s="255"/>
      <c r="E7" s="246"/>
      <c r="F7" s="252"/>
      <c r="G7" s="52"/>
      <c r="H7" s="96" t="s">
        <v>147</v>
      </c>
      <c r="I7" s="52" t="s">
        <v>148</v>
      </c>
      <c r="K7" s="258"/>
      <c r="L7" s="47" t="s">
        <v>149</v>
      </c>
      <c r="M7" s="97">
        <v>1</v>
      </c>
      <c r="N7" s="97">
        <v>0</v>
      </c>
      <c r="O7" s="97">
        <v>0</v>
      </c>
      <c r="P7" s="97">
        <v>0</v>
      </c>
      <c r="Q7" s="97">
        <v>1</v>
      </c>
      <c r="S7" s="52"/>
      <c r="T7" s="52"/>
      <c r="U7" s="52"/>
      <c r="V7" s="52"/>
      <c r="W7" s="52"/>
      <c r="Y7" s="52"/>
      <c r="Z7" s="52"/>
      <c r="AA7" s="52"/>
      <c r="AB7" s="52"/>
      <c r="AC7" s="52"/>
      <c r="AE7" s="52"/>
      <c r="AF7" s="52"/>
      <c r="AG7" s="52"/>
      <c r="AH7" s="52"/>
      <c r="AI7" s="52"/>
      <c r="AK7" s="66"/>
      <c r="AL7" s="66"/>
      <c r="AM7" s="66"/>
      <c r="AN7" s="66"/>
      <c r="AO7" s="66"/>
      <c r="AQ7" s="66"/>
      <c r="AR7" s="66"/>
      <c r="AS7" s="66"/>
    </row>
    <row r="8" spans="1:45" s="44" customFormat="1" ht="47.25" customHeight="1" x14ac:dyDescent="0.2">
      <c r="B8" s="246"/>
      <c r="C8" s="246"/>
      <c r="D8" s="255"/>
      <c r="E8" s="246"/>
      <c r="F8" s="252" t="s">
        <v>150</v>
      </c>
      <c r="G8" s="52"/>
      <c r="H8" s="48" t="s">
        <v>151</v>
      </c>
      <c r="I8" s="98" t="s">
        <v>152</v>
      </c>
      <c r="K8" s="256" t="s">
        <v>153</v>
      </c>
      <c r="L8" s="47" t="s">
        <v>146</v>
      </c>
      <c r="M8" s="97">
        <v>4</v>
      </c>
      <c r="N8" s="97">
        <v>1</v>
      </c>
      <c r="O8" s="97">
        <v>1</v>
      </c>
      <c r="P8" s="97">
        <v>1</v>
      </c>
      <c r="Q8" s="97">
        <v>1</v>
      </c>
      <c r="S8" s="52"/>
      <c r="T8" s="52"/>
      <c r="U8" s="52"/>
      <c r="V8" s="52"/>
      <c r="W8" s="52"/>
      <c r="Y8" s="52"/>
      <c r="Z8" s="52"/>
      <c r="AA8" s="52"/>
      <c r="AB8" s="52"/>
      <c r="AC8" s="52"/>
      <c r="AE8" s="52"/>
      <c r="AF8" s="52"/>
      <c r="AG8" s="52"/>
      <c r="AH8" s="52"/>
      <c r="AI8" s="52"/>
      <c r="AK8" s="66"/>
      <c r="AL8" s="66"/>
      <c r="AM8" s="66"/>
      <c r="AN8" s="66"/>
      <c r="AO8" s="66"/>
      <c r="AQ8" s="66"/>
      <c r="AR8" s="66"/>
      <c r="AS8" s="66"/>
    </row>
    <row r="9" spans="1:45" s="44" customFormat="1" ht="45.75" customHeight="1" x14ac:dyDescent="0.25">
      <c r="B9" s="246"/>
      <c r="C9" s="246"/>
      <c r="D9" s="255"/>
      <c r="E9" s="246"/>
      <c r="F9" s="252"/>
      <c r="G9" s="52"/>
      <c r="H9" s="99" t="s">
        <v>154</v>
      </c>
      <c r="I9" s="49" t="s">
        <v>155</v>
      </c>
      <c r="K9" s="257"/>
      <c r="L9" s="47" t="s">
        <v>146</v>
      </c>
      <c r="M9" s="97">
        <v>2</v>
      </c>
      <c r="N9" s="97">
        <v>0</v>
      </c>
      <c r="O9" s="97">
        <v>1</v>
      </c>
      <c r="P9" s="97">
        <v>0</v>
      </c>
      <c r="Q9" s="97">
        <v>1</v>
      </c>
      <c r="S9" s="52"/>
      <c r="T9" s="52"/>
      <c r="U9" s="52"/>
      <c r="V9" s="52"/>
      <c r="W9" s="52"/>
      <c r="Y9" s="52"/>
      <c r="Z9" s="52"/>
      <c r="AA9" s="52"/>
      <c r="AB9" s="52"/>
      <c r="AC9" s="52"/>
      <c r="AE9" s="52"/>
      <c r="AF9" s="52"/>
      <c r="AG9" s="52"/>
      <c r="AH9" s="52"/>
      <c r="AI9" s="52"/>
      <c r="AK9" s="66"/>
      <c r="AL9" s="66"/>
      <c r="AM9" s="66"/>
      <c r="AN9" s="66"/>
      <c r="AO9" s="66"/>
      <c r="AQ9" s="66"/>
      <c r="AR9" s="66"/>
      <c r="AS9" s="66"/>
    </row>
    <row r="10" spans="1:45" s="44" customFormat="1" ht="45.75" customHeight="1" x14ac:dyDescent="0.25">
      <c r="B10" s="246"/>
      <c r="C10" s="246"/>
      <c r="D10" s="255"/>
      <c r="E10" s="246"/>
      <c r="F10" s="252"/>
      <c r="G10" s="52"/>
      <c r="H10" s="48" t="s">
        <v>156</v>
      </c>
      <c r="I10" s="49" t="s">
        <v>157</v>
      </c>
      <c r="K10" s="258"/>
      <c r="L10" s="47" t="s">
        <v>146</v>
      </c>
      <c r="M10" s="97">
        <v>3</v>
      </c>
      <c r="N10" s="97">
        <v>0</v>
      </c>
      <c r="O10" s="97">
        <v>1</v>
      </c>
      <c r="P10" s="97">
        <v>1</v>
      </c>
      <c r="Q10" s="97">
        <v>1</v>
      </c>
      <c r="S10" s="77"/>
      <c r="T10" s="77"/>
      <c r="U10" s="77"/>
      <c r="V10" s="77"/>
      <c r="W10" s="77"/>
      <c r="Y10" s="52"/>
      <c r="Z10" s="52"/>
      <c r="AA10" s="52"/>
      <c r="AB10" s="52"/>
      <c r="AC10" s="52"/>
      <c r="AE10" s="52"/>
      <c r="AF10" s="52"/>
      <c r="AG10" s="52"/>
      <c r="AH10" s="52"/>
      <c r="AI10" s="52"/>
      <c r="AK10" s="66"/>
      <c r="AL10" s="66"/>
      <c r="AM10" s="66"/>
      <c r="AN10" s="66"/>
      <c r="AO10" s="66"/>
      <c r="AQ10" s="66"/>
      <c r="AR10" s="66"/>
      <c r="AS10" s="66"/>
    </row>
    <row r="11" spans="1:45" s="44" customFormat="1" ht="45.75" customHeight="1" x14ac:dyDescent="0.2">
      <c r="A11" s="100"/>
      <c r="B11" s="246"/>
      <c r="C11" s="246"/>
      <c r="D11" s="255"/>
      <c r="E11" s="246"/>
      <c r="F11" s="102" t="s">
        <v>158</v>
      </c>
      <c r="G11" s="52"/>
      <c r="H11" s="101" t="s">
        <v>159</v>
      </c>
      <c r="I11" s="49" t="s">
        <v>160</v>
      </c>
      <c r="K11" s="82" t="s">
        <v>161</v>
      </c>
      <c r="L11" s="47" t="s">
        <v>143</v>
      </c>
      <c r="M11" s="97">
        <v>1</v>
      </c>
      <c r="N11" s="97">
        <v>0</v>
      </c>
      <c r="O11" s="97">
        <v>0</v>
      </c>
      <c r="P11" s="97">
        <v>1</v>
      </c>
      <c r="Q11" s="97">
        <v>1</v>
      </c>
      <c r="S11" s="52"/>
      <c r="T11" s="52"/>
      <c r="U11" s="52"/>
      <c r="V11" s="52"/>
      <c r="W11" s="52"/>
      <c r="Y11" s="52"/>
      <c r="Z11" s="52"/>
      <c r="AA11" s="52"/>
      <c r="AB11" s="52"/>
      <c r="AC11" s="52"/>
      <c r="AE11" s="52"/>
      <c r="AF11" s="52"/>
      <c r="AG11" s="52"/>
      <c r="AH11" s="52"/>
      <c r="AI11" s="52"/>
      <c r="AK11" s="66"/>
      <c r="AL11" s="66"/>
      <c r="AM11" s="66"/>
      <c r="AN11" s="66"/>
      <c r="AO11" s="66"/>
      <c r="AQ11" s="66"/>
      <c r="AR11" s="66"/>
      <c r="AS11" s="66"/>
    </row>
    <row r="12" spans="1:45" ht="12.75" customHeight="1" x14ac:dyDescent="0.25">
      <c r="D12" s="254"/>
    </row>
    <row r="13" spans="1:45" ht="12.75" customHeight="1" x14ac:dyDescent="0.25">
      <c r="D13" s="254"/>
    </row>
    <row r="14" spans="1:45" ht="12.75" customHeight="1" x14ac:dyDescent="0.25">
      <c r="D14" s="254"/>
    </row>
    <row r="15" spans="1:45" ht="12.75" customHeight="1" x14ac:dyDescent="0.25">
      <c r="D15" s="254"/>
    </row>
    <row r="16" spans="1:45" ht="12.75" customHeight="1" x14ac:dyDescent="0.25">
      <c r="D16" s="254"/>
    </row>
    <row r="17" spans="4:4" ht="12.75" customHeight="1" x14ac:dyDescent="0.25">
      <c r="D17" s="254"/>
    </row>
    <row r="18" spans="4:4" ht="12.75" customHeight="1" x14ac:dyDescent="0.25">
      <c r="D18" s="254"/>
    </row>
    <row r="19" spans="4:4" ht="12.75" customHeight="1" x14ac:dyDescent="0.25">
      <c r="D19" s="254"/>
    </row>
    <row r="20" spans="4:4" ht="12.75" customHeight="1" x14ac:dyDescent="0.25">
      <c r="D20" s="19"/>
    </row>
  </sheetData>
  <mergeCells count="20">
    <mergeCell ref="B4:B11"/>
    <mergeCell ref="E4:E11"/>
    <mergeCell ref="K5:K7"/>
    <mergeCell ref="F8:F10"/>
    <mergeCell ref="K8:K10"/>
    <mergeCell ref="C4:C11"/>
    <mergeCell ref="D14:D15"/>
    <mergeCell ref="D16:D17"/>
    <mergeCell ref="D18:D19"/>
    <mergeCell ref="D4:D11"/>
    <mergeCell ref="G5:G6"/>
    <mergeCell ref="D12:D13"/>
    <mergeCell ref="F4:F7"/>
    <mergeCell ref="AQ2:AS2"/>
    <mergeCell ref="AK2:AO2"/>
    <mergeCell ref="B2:I2"/>
    <mergeCell ref="K2:Q2"/>
    <mergeCell ref="S2:W2"/>
    <mergeCell ref="Y2:AC2"/>
    <mergeCell ref="AE2:AI2"/>
  </mergeCells>
  <pageMargins left="0.7" right="0.7" top="0.75" bottom="0.75" header="0.3" footer="0.3"/>
  <pageSetup scale="1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EBC6-E216-463C-BDA8-60DE91EC589F}">
  <sheetPr>
    <tabColor rgb="FFFFC000"/>
  </sheetPr>
  <dimension ref="A2:AS6"/>
  <sheetViews>
    <sheetView zoomScale="50" zoomScaleNormal="50" workbookViewId="0">
      <pane ySplit="3" topLeftCell="A4" activePane="bottomLeft" state="frozen"/>
      <selection pane="bottomLeft" activeCell="A18" sqref="A18"/>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36.140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19.5703125" style="1" customWidth="1"/>
    <col min="44" max="44" width="20.7109375" style="1" customWidth="1"/>
    <col min="45" max="45" width="18.7109375" style="1" customWidth="1"/>
    <col min="46" max="16384" width="12.140625" style="1"/>
  </cols>
  <sheetData>
    <row r="2" spans="1:45" s="180" customFormat="1" ht="63" customHeight="1" thickBot="1" x14ac:dyDescent="0.3">
      <c r="B2" s="263" t="s">
        <v>0</v>
      </c>
      <c r="C2" s="264"/>
      <c r="D2" s="264"/>
      <c r="E2" s="264"/>
      <c r="F2" s="264"/>
      <c r="G2" s="264"/>
      <c r="H2" s="264"/>
      <c r="I2" s="265"/>
      <c r="K2" s="227" t="s">
        <v>1</v>
      </c>
      <c r="L2" s="227"/>
      <c r="M2" s="227"/>
      <c r="N2" s="227"/>
      <c r="O2" s="227"/>
      <c r="P2" s="227"/>
      <c r="Q2" s="227"/>
      <c r="S2" s="229" t="s">
        <v>2</v>
      </c>
      <c r="T2" s="229"/>
      <c r="U2" s="229"/>
      <c r="V2" s="229"/>
      <c r="W2" s="229"/>
      <c r="Y2" s="228" t="s">
        <v>3</v>
      </c>
      <c r="Z2" s="228"/>
      <c r="AA2" s="228"/>
      <c r="AB2" s="228"/>
      <c r="AC2" s="228"/>
      <c r="AE2" s="228" t="s">
        <v>4</v>
      </c>
      <c r="AF2" s="228"/>
      <c r="AG2" s="228"/>
      <c r="AH2" s="228"/>
      <c r="AI2" s="228"/>
      <c r="AK2" s="228" t="s">
        <v>5</v>
      </c>
      <c r="AL2" s="228"/>
      <c r="AM2" s="228"/>
      <c r="AN2" s="228"/>
      <c r="AO2" s="228"/>
      <c r="AQ2" s="217" t="s">
        <v>370</v>
      </c>
      <c r="AR2" s="217"/>
      <c r="AS2" s="217"/>
    </row>
    <row r="3" spans="1:45" s="2" customFormat="1" ht="82.5" customHeight="1" x14ac:dyDescent="0.25">
      <c r="B3" s="3" t="s">
        <v>6</v>
      </c>
      <c r="C3" s="3" t="s">
        <v>8</v>
      </c>
      <c r="D3" s="3" t="s">
        <v>9</v>
      </c>
      <c r="E3" s="3" t="s">
        <v>10</v>
      </c>
      <c r="F3" s="3" t="s">
        <v>11</v>
      </c>
      <c r="G3" s="3" t="s">
        <v>12</v>
      </c>
      <c r="H3" s="18" t="s">
        <v>13</v>
      </c>
      <c r="I3" s="3" t="s">
        <v>14</v>
      </c>
      <c r="J3" s="4"/>
      <c r="K3" s="5" t="s">
        <v>48</v>
      </c>
      <c r="L3" s="6" t="s">
        <v>16</v>
      </c>
      <c r="M3" s="20" t="s">
        <v>17</v>
      </c>
      <c r="N3" s="7" t="s">
        <v>18</v>
      </c>
      <c r="O3" s="7" t="s">
        <v>19</v>
      </c>
      <c r="P3" s="7" t="s">
        <v>20</v>
      </c>
      <c r="Q3" s="7" t="s">
        <v>21</v>
      </c>
      <c r="R3" s="4"/>
      <c r="S3" s="8" t="s">
        <v>22</v>
      </c>
      <c r="T3" s="8" t="s">
        <v>23</v>
      </c>
      <c r="U3" s="9" t="s">
        <v>49</v>
      </c>
      <c r="V3" s="10" t="s">
        <v>25</v>
      </c>
      <c r="W3" s="8" t="s">
        <v>26</v>
      </c>
      <c r="X3" s="4"/>
      <c r="Y3" s="8" t="s">
        <v>22</v>
      </c>
      <c r="Z3" s="8" t="s">
        <v>27</v>
      </c>
      <c r="AA3" s="9" t="s">
        <v>49</v>
      </c>
      <c r="AB3" s="10" t="s">
        <v>25</v>
      </c>
      <c r="AC3" s="8" t="s">
        <v>26</v>
      </c>
      <c r="AD3" s="4"/>
      <c r="AE3" s="8" t="s">
        <v>22</v>
      </c>
      <c r="AF3" s="8" t="s">
        <v>28</v>
      </c>
      <c r="AG3" s="9" t="s">
        <v>49</v>
      </c>
      <c r="AH3" s="10" t="s">
        <v>25</v>
      </c>
      <c r="AI3" s="8" t="s">
        <v>26</v>
      </c>
      <c r="AJ3" s="4"/>
      <c r="AK3" s="8" t="s">
        <v>22</v>
      </c>
      <c r="AL3" s="8" t="s">
        <v>29</v>
      </c>
      <c r="AM3" s="9" t="s">
        <v>49</v>
      </c>
      <c r="AN3" s="10" t="s">
        <v>25</v>
      </c>
      <c r="AO3" s="8" t="s">
        <v>26</v>
      </c>
      <c r="AQ3" s="211" t="s">
        <v>371</v>
      </c>
      <c r="AR3" s="212" t="s">
        <v>266</v>
      </c>
      <c r="AS3" s="212" t="s">
        <v>267</v>
      </c>
    </row>
    <row r="4" spans="1:45" s="44" customFormat="1" ht="82.5" customHeight="1" x14ac:dyDescent="0.25">
      <c r="B4" s="234" t="s">
        <v>162</v>
      </c>
      <c r="C4" s="234" t="s">
        <v>333</v>
      </c>
      <c r="D4" s="262" t="s">
        <v>163</v>
      </c>
      <c r="E4" s="266" t="s">
        <v>209</v>
      </c>
      <c r="F4" s="55" t="s">
        <v>164</v>
      </c>
      <c r="G4" s="259"/>
      <c r="H4" s="105" t="s">
        <v>165</v>
      </c>
      <c r="I4" s="103" t="s">
        <v>166</v>
      </c>
      <c r="K4" s="52" t="s">
        <v>167</v>
      </c>
      <c r="L4" s="52" t="s">
        <v>168</v>
      </c>
      <c r="M4" s="106">
        <v>3</v>
      </c>
      <c r="N4" s="52"/>
      <c r="O4" s="107">
        <v>2</v>
      </c>
      <c r="P4" s="52"/>
      <c r="Q4" s="107">
        <v>1</v>
      </c>
      <c r="S4" s="52"/>
      <c r="T4" s="52"/>
      <c r="U4" s="52"/>
      <c r="V4" s="52"/>
      <c r="W4" s="53"/>
      <c r="Y4" s="52"/>
      <c r="Z4" s="69"/>
      <c r="AA4" s="52"/>
      <c r="AB4" s="52"/>
      <c r="AC4" s="53"/>
      <c r="AE4" s="66"/>
      <c r="AF4" s="70"/>
      <c r="AG4" s="66"/>
      <c r="AH4" s="71"/>
      <c r="AI4" s="53"/>
      <c r="AK4" s="52"/>
      <c r="AL4" s="52"/>
      <c r="AM4" s="52"/>
      <c r="AN4" s="52"/>
      <c r="AO4" s="52"/>
      <c r="AQ4" s="66"/>
      <c r="AR4" s="66"/>
      <c r="AS4" s="66"/>
    </row>
    <row r="5" spans="1:45" s="44" customFormat="1" ht="48.75" customHeight="1" x14ac:dyDescent="0.25">
      <c r="B5" s="235"/>
      <c r="C5" s="235"/>
      <c r="D5" s="262"/>
      <c r="E5" s="267"/>
      <c r="F5" s="55" t="s">
        <v>169</v>
      </c>
      <c r="G5" s="260"/>
      <c r="H5" s="105" t="s">
        <v>170</v>
      </c>
      <c r="I5" s="103" t="s">
        <v>171</v>
      </c>
      <c r="K5" s="52" t="s">
        <v>167</v>
      </c>
      <c r="L5" s="52">
        <v>0</v>
      </c>
      <c r="M5" s="106">
        <v>2</v>
      </c>
      <c r="N5" s="52"/>
      <c r="O5" s="107">
        <v>1</v>
      </c>
      <c r="P5" s="52"/>
      <c r="Q5" s="107">
        <v>1</v>
      </c>
      <c r="S5" s="52"/>
      <c r="T5" s="52"/>
      <c r="U5" s="52"/>
      <c r="V5" s="52"/>
      <c r="W5" s="53"/>
      <c r="Y5" s="52"/>
      <c r="Z5" s="69"/>
      <c r="AA5" s="52"/>
      <c r="AB5" s="52"/>
      <c r="AC5" s="53"/>
      <c r="AE5" s="66"/>
      <c r="AF5" s="70"/>
      <c r="AG5" s="66"/>
      <c r="AH5" s="71"/>
      <c r="AI5" s="53"/>
      <c r="AK5" s="52"/>
      <c r="AL5" s="52"/>
      <c r="AM5" s="52"/>
      <c r="AN5" s="52"/>
      <c r="AO5" s="52"/>
      <c r="AQ5" s="66"/>
      <c r="AR5" s="66"/>
      <c r="AS5" s="66"/>
    </row>
    <row r="6" spans="1:45" s="73" customFormat="1" ht="65.25" customHeight="1" x14ac:dyDescent="0.25">
      <c r="A6" s="72"/>
      <c r="B6" s="236"/>
      <c r="C6" s="236"/>
      <c r="D6" s="262"/>
      <c r="E6" s="268"/>
      <c r="F6" s="46" t="s">
        <v>172</v>
      </c>
      <c r="G6" s="261"/>
      <c r="H6" s="108" t="s">
        <v>173</v>
      </c>
      <c r="I6" s="104" t="s">
        <v>174</v>
      </c>
      <c r="K6" s="52" t="s">
        <v>167</v>
      </c>
      <c r="L6" s="50">
        <v>0</v>
      </c>
      <c r="M6" s="109">
        <v>3</v>
      </c>
      <c r="N6" s="50">
        <v>1</v>
      </c>
      <c r="O6" s="110">
        <v>1</v>
      </c>
      <c r="P6" s="50"/>
      <c r="Q6" s="50">
        <v>1</v>
      </c>
      <c r="S6" s="50"/>
      <c r="T6" s="50"/>
      <c r="U6" s="50"/>
      <c r="V6" s="50"/>
      <c r="W6" s="50"/>
      <c r="Y6" s="94"/>
      <c r="Z6" s="51"/>
      <c r="AA6" s="52"/>
      <c r="AB6" s="50"/>
      <c r="AC6" s="53"/>
      <c r="AE6" s="111"/>
      <c r="AF6" s="111"/>
      <c r="AG6" s="112"/>
      <c r="AH6" s="50"/>
      <c r="AI6" s="53"/>
      <c r="AK6" s="50"/>
      <c r="AL6" s="50"/>
      <c r="AM6" s="50"/>
      <c r="AN6" s="50"/>
      <c r="AO6" s="50"/>
      <c r="AQ6" s="95"/>
      <c r="AR6" s="95"/>
      <c r="AS6" s="95"/>
    </row>
  </sheetData>
  <mergeCells count="12">
    <mergeCell ref="AQ2:AS2"/>
    <mergeCell ref="G4:G6"/>
    <mergeCell ref="C4:C6"/>
    <mergeCell ref="D4:D6"/>
    <mergeCell ref="B4:B6"/>
    <mergeCell ref="AK2:AO2"/>
    <mergeCell ref="B2:I2"/>
    <mergeCell ref="K2:Q2"/>
    <mergeCell ref="S2:W2"/>
    <mergeCell ref="Y2:AC2"/>
    <mergeCell ref="AE2:AI2"/>
    <mergeCell ref="E4:E6"/>
  </mergeCells>
  <pageMargins left="0.7" right="0.7" top="0.75" bottom="0.75" header="0.3" footer="0.3"/>
  <pageSetup scale="1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1B08-16C1-4A53-B437-EBB0FF7536BA}">
  <sheetPr>
    <tabColor rgb="FFFFC000"/>
  </sheetPr>
  <dimension ref="B2:AS136"/>
  <sheetViews>
    <sheetView topLeftCell="C1" zoomScale="60" zoomScaleNormal="60" workbookViewId="0">
      <pane ySplit="3" topLeftCell="A15" activePane="bottomLeft" state="frozen"/>
      <selection pane="bottomLeft" activeCell="C18" sqref="C18:C21"/>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1" width="38.140625" style="1" customWidth="1"/>
    <col min="12"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22.5703125" style="1" customWidth="1"/>
    <col min="44" max="44" width="25" style="1" customWidth="1"/>
    <col min="45" max="45" width="25.7109375" style="1" customWidth="1"/>
    <col min="46" max="16384" width="12.140625" style="1"/>
  </cols>
  <sheetData>
    <row r="2" spans="2:45" s="180" customFormat="1" ht="63" customHeight="1" thickBot="1" x14ac:dyDescent="0.3">
      <c r="B2" s="233" t="s">
        <v>0</v>
      </c>
      <c r="C2" s="233"/>
      <c r="D2" s="233"/>
      <c r="E2" s="233"/>
      <c r="F2" s="233"/>
      <c r="G2" s="233"/>
      <c r="H2" s="233"/>
      <c r="I2" s="233"/>
      <c r="K2" s="299" t="s">
        <v>1</v>
      </c>
      <c r="L2" s="299"/>
      <c r="M2" s="299"/>
      <c r="N2" s="299"/>
      <c r="O2" s="299"/>
      <c r="P2" s="299"/>
      <c r="Q2" s="299"/>
      <c r="S2" s="228" t="s">
        <v>2</v>
      </c>
      <c r="T2" s="228"/>
      <c r="U2" s="228"/>
      <c r="V2" s="228"/>
      <c r="W2" s="228"/>
      <c r="Y2" s="228" t="s">
        <v>3</v>
      </c>
      <c r="Z2" s="228"/>
      <c r="AA2" s="228"/>
      <c r="AB2" s="228"/>
      <c r="AC2" s="228"/>
      <c r="AE2" s="229" t="s">
        <v>4</v>
      </c>
      <c r="AF2" s="229"/>
      <c r="AG2" s="229"/>
      <c r="AH2" s="229"/>
      <c r="AI2" s="229"/>
      <c r="AK2" s="228" t="s">
        <v>5</v>
      </c>
      <c r="AL2" s="228"/>
      <c r="AM2" s="228"/>
      <c r="AN2" s="228"/>
      <c r="AO2" s="228"/>
      <c r="AQ2" s="217" t="s">
        <v>370</v>
      </c>
      <c r="AR2" s="217"/>
      <c r="AS2" s="217"/>
    </row>
    <row r="3" spans="2:45" s="2" customFormat="1" ht="63" x14ac:dyDescent="0.25">
      <c r="B3" s="3" t="s">
        <v>6</v>
      </c>
      <c r="C3" s="3" t="s">
        <v>8</v>
      </c>
      <c r="D3" s="3" t="s">
        <v>9</v>
      </c>
      <c r="E3" s="3" t="s">
        <v>10</v>
      </c>
      <c r="F3" s="3" t="s">
        <v>11</v>
      </c>
      <c r="G3" s="3" t="s">
        <v>12</v>
      </c>
      <c r="H3" s="3" t="s">
        <v>13</v>
      </c>
      <c r="I3" s="3" t="s">
        <v>14</v>
      </c>
      <c r="J3" s="4"/>
      <c r="K3" s="5" t="s">
        <v>48</v>
      </c>
      <c r="L3" s="6" t="s">
        <v>16</v>
      </c>
      <c r="M3" s="6" t="s">
        <v>17</v>
      </c>
      <c r="N3" s="7" t="s">
        <v>18</v>
      </c>
      <c r="O3" s="7" t="s">
        <v>19</v>
      </c>
      <c r="P3" s="7" t="s">
        <v>20</v>
      </c>
      <c r="Q3" s="7" t="s">
        <v>21</v>
      </c>
      <c r="R3" s="4"/>
      <c r="S3" s="8" t="s">
        <v>22</v>
      </c>
      <c r="T3" s="8" t="s">
        <v>23</v>
      </c>
      <c r="U3" s="9" t="s">
        <v>49</v>
      </c>
      <c r="V3" s="10" t="s">
        <v>25</v>
      </c>
      <c r="W3" s="8" t="s">
        <v>26</v>
      </c>
      <c r="X3" s="4"/>
      <c r="Y3" s="8" t="s">
        <v>22</v>
      </c>
      <c r="Z3" s="8" t="s">
        <v>27</v>
      </c>
      <c r="AA3" s="9" t="s">
        <v>49</v>
      </c>
      <c r="AB3" s="10" t="s">
        <v>25</v>
      </c>
      <c r="AC3" s="8" t="s">
        <v>26</v>
      </c>
      <c r="AD3" s="4"/>
      <c r="AE3" s="8" t="s">
        <v>22</v>
      </c>
      <c r="AF3" s="8" t="s">
        <v>80</v>
      </c>
      <c r="AG3" s="9" t="s">
        <v>49</v>
      </c>
      <c r="AH3" s="10" t="s">
        <v>25</v>
      </c>
      <c r="AI3" s="8" t="s">
        <v>26</v>
      </c>
      <c r="AJ3" s="4"/>
      <c r="AK3" s="8" t="s">
        <v>22</v>
      </c>
      <c r="AL3" s="8" t="s">
        <v>29</v>
      </c>
      <c r="AM3" s="9" t="s">
        <v>49</v>
      </c>
      <c r="AN3" s="10" t="s">
        <v>25</v>
      </c>
      <c r="AO3" s="8" t="s">
        <v>26</v>
      </c>
      <c r="AQ3" s="211" t="s">
        <v>371</v>
      </c>
      <c r="AR3" s="212" t="s">
        <v>266</v>
      </c>
      <c r="AS3" s="212" t="s">
        <v>267</v>
      </c>
    </row>
    <row r="4" spans="2:45" s="120" customFormat="1" ht="54.75" customHeight="1" x14ac:dyDescent="0.25">
      <c r="B4" s="286" t="s">
        <v>175</v>
      </c>
      <c r="C4" s="286" t="s">
        <v>332</v>
      </c>
      <c r="D4" s="289" t="s">
        <v>360</v>
      </c>
      <c r="E4" s="292" t="s">
        <v>176</v>
      </c>
      <c r="F4" s="294" t="s">
        <v>177</v>
      </c>
      <c r="G4" s="126"/>
      <c r="H4" s="127" t="s">
        <v>178</v>
      </c>
      <c r="I4" s="128" t="s">
        <v>179</v>
      </c>
      <c r="K4" s="132" t="s">
        <v>334</v>
      </c>
      <c r="L4" s="113"/>
      <c r="M4" s="114">
        <v>1</v>
      </c>
      <c r="N4" s="115">
        <v>1</v>
      </c>
      <c r="O4" s="116"/>
      <c r="P4" s="116"/>
      <c r="Q4" s="116"/>
      <c r="R4" s="68"/>
      <c r="S4" s="117"/>
      <c r="T4" s="118"/>
      <c r="U4" s="118"/>
      <c r="V4" s="119"/>
      <c r="W4" s="118"/>
      <c r="Y4" s="118"/>
      <c r="Z4" s="118"/>
      <c r="AA4" s="118"/>
      <c r="AB4" s="119"/>
      <c r="AC4" s="118"/>
      <c r="AE4" s="121"/>
      <c r="AF4" s="121"/>
      <c r="AG4" s="121"/>
      <c r="AH4" s="122"/>
      <c r="AI4" s="121"/>
      <c r="AK4" s="118"/>
      <c r="AL4" s="118"/>
      <c r="AM4" s="118"/>
      <c r="AN4" s="119"/>
      <c r="AO4" s="118"/>
      <c r="AQ4" s="54"/>
      <c r="AR4" s="54"/>
      <c r="AS4" s="54"/>
    </row>
    <row r="5" spans="2:45" s="120" customFormat="1" ht="54.75" customHeight="1" x14ac:dyDescent="0.25">
      <c r="B5" s="287"/>
      <c r="C5" s="287"/>
      <c r="D5" s="290"/>
      <c r="E5" s="293"/>
      <c r="F5" s="295"/>
      <c r="G5" s="126"/>
      <c r="H5" s="127" t="s">
        <v>180</v>
      </c>
      <c r="I5" s="128" t="s">
        <v>335</v>
      </c>
      <c r="K5" s="132" t="s">
        <v>336</v>
      </c>
      <c r="L5" s="113"/>
      <c r="M5" s="114">
        <v>1</v>
      </c>
      <c r="N5" s="115">
        <v>1</v>
      </c>
      <c r="O5" s="116"/>
      <c r="P5" s="116"/>
      <c r="Q5" s="116"/>
      <c r="R5" s="68"/>
      <c r="S5" s="117"/>
      <c r="T5" s="118"/>
      <c r="U5" s="118"/>
      <c r="V5" s="119"/>
      <c r="W5" s="118"/>
      <c r="Y5" s="118"/>
      <c r="Z5" s="118"/>
      <c r="AA5" s="118"/>
      <c r="AB5" s="119"/>
      <c r="AC5" s="118"/>
      <c r="AE5" s="121"/>
      <c r="AF5" s="121"/>
      <c r="AG5" s="121"/>
      <c r="AH5" s="122"/>
      <c r="AI5" s="121"/>
      <c r="AK5" s="118"/>
      <c r="AL5" s="118"/>
      <c r="AM5" s="118"/>
      <c r="AN5" s="119"/>
      <c r="AO5" s="118"/>
      <c r="AQ5" s="54"/>
      <c r="AR5" s="54"/>
      <c r="AS5" s="54"/>
    </row>
    <row r="6" spans="2:45" s="120" customFormat="1" ht="54.75" customHeight="1" x14ac:dyDescent="0.25">
      <c r="B6" s="287"/>
      <c r="C6" s="287"/>
      <c r="D6" s="290"/>
      <c r="E6" s="293"/>
      <c r="F6" s="295"/>
      <c r="G6" s="126"/>
      <c r="H6" s="127" t="s">
        <v>182</v>
      </c>
      <c r="I6" s="128" t="s">
        <v>183</v>
      </c>
      <c r="K6" s="132" t="s">
        <v>336</v>
      </c>
      <c r="L6" s="113"/>
      <c r="M6" s="114">
        <v>1</v>
      </c>
      <c r="N6" s="115">
        <v>1</v>
      </c>
      <c r="O6" s="116"/>
      <c r="P6" s="116"/>
      <c r="Q6" s="116"/>
      <c r="R6" s="68"/>
      <c r="S6" s="117"/>
      <c r="T6" s="118"/>
      <c r="U6" s="118"/>
      <c r="V6" s="119"/>
      <c r="W6" s="118"/>
      <c r="Y6" s="118"/>
      <c r="Z6" s="118"/>
      <c r="AA6" s="118"/>
      <c r="AB6" s="119"/>
      <c r="AC6" s="118"/>
      <c r="AE6" s="121"/>
      <c r="AF6" s="121"/>
      <c r="AG6" s="121"/>
      <c r="AH6" s="122"/>
      <c r="AI6" s="121"/>
      <c r="AK6" s="118"/>
      <c r="AL6" s="118"/>
      <c r="AM6" s="118"/>
      <c r="AN6" s="119"/>
      <c r="AO6" s="118"/>
      <c r="AQ6" s="54"/>
      <c r="AR6" s="54"/>
      <c r="AS6" s="54"/>
    </row>
    <row r="7" spans="2:45" s="120" customFormat="1" ht="54.75" customHeight="1" x14ac:dyDescent="0.25">
      <c r="B7" s="287"/>
      <c r="C7" s="287"/>
      <c r="D7" s="290"/>
      <c r="E7" s="293"/>
      <c r="F7" s="295"/>
      <c r="G7" s="126"/>
      <c r="H7" s="127" t="s">
        <v>184</v>
      </c>
      <c r="I7" s="128" t="s">
        <v>185</v>
      </c>
      <c r="K7" s="132" t="s">
        <v>336</v>
      </c>
      <c r="L7" s="113"/>
      <c r="M7" s="114">
        <v>4</v>
      </c>
      <c r="N7" s="132">
        <v>1</v>
      </c>
      <c r="O7" s="115">
        <v>1</v>
      </c>
      <c r="P7" s="115">
        <v>1</v>
      </c>
      <c r="Q7" s="115">
        <v>1</v>
      </c>
      <c r="R7" s="68"/>
      <c r="S7" s="117"/>
      <c r="T7" s="118"/>
      <c r="U7" s="118"/>
      <c r="V7" s="119"/>
      <c r="W7" s="118"/>
      <c r="Y7" s="118"/>
      <c r="Z7" s="118"/>
      <c r="AA7" s="118"/>
      <c r="AB7" s="119"/>
      <c r="AC7" s="118"/>
      <c r="AE7" s="121"/>
      <c r="AF7" s="121"/>
      <c r="AG7" s="121"/>
      <c r="AH7" s="122"/>
      <c r="AI7" s="121"/>
      <c r="AK7" s="118"/>
      <c r="AL7" s="118"/>
      <c r="AM7" s="118"/>
      <c r="AN7" s="119"/>
      <c r="AO7" s="118"/>
      <c r="AQ7" s="54"/>
      <c r="AR7" s="54"/>
      <c r="AS7" s="54"/>
    </row>
    <row r="8" spans="2:45" s="120" customFormat="1" ht="54.75" customHeight="1" x14ac:dyDescent="0.25">
      <c r="B8" s="288"/>
      <c r="C8" s="288"/>
      <c r="D8" s="291"/>
      <c r="E8" s="293"/>
      <c r="F8" s="296"/>
      <c r="G8" s="103"/>
      <c r="H8" s="127" t="s">
        <v>186</v>
      </c>
      <c r="I8" s="129" t="s">
        <v>187</v>
      </c>
      <c r="K8" s="132" t="s">
        <v>337</v>
      </c>
      <c r="L8" s="132"/>
      <c r="M8" s="114">
        <v>1</v>
      </c>
      <c r="N8" s="132">
        <v>1</v>
      </c>
      <c r="O8" s="132"/>
      <c r="P8" s="132"/>
      <c r="Q8" s="132"/>
      <c r="S8" s="68"/>
      <c r="T8" s="68"/>
      <c r="U8" s="68"/>
      <c r="V8" s="68"/>
      <c r="W8" s="123"/>
      <c r="Y8" s="68"/>
      <c r="Z8" s="69"/>
      <c r="AA8" s="68"/>
      <c r="AB8" s="68"/>
      <c r="AC8" s="123"/>
      <c r="AE8" s="68"/>
      <c r="AF8" s="69"/>
      <c r="AG8" s="68"/>
      <c r="AH8" s="68"/>
      <c r="AI8" s="123"/>
      <c r="AK8" s="68"/>
      <c r="AL8" s="68"/>
      <c r="AM8" s="68"/>
      <c r="AN8" s="68"/>
      <c r="AO8" s="68"/>
      <c r="AQ8" s="54"/>
      <c r="AR8" s="54"/>
      <c r="AS8" s="54"/>
    </row>
    <row r="9" spans="2:45" s="120" customFormat="1" ht="63.75" customHeight="1" x14ac:dyDescent="0.25">
      <c r="B9" s="269" t="s">
        <v>175</v>
      </c>
      <c r="C9" s="269" t="s">
        <v>332</v>
      </c>
      <c r="D9" s="270" t="s">
        <v>359</v>
      </c>
      <c r="E9" s="269" t="s">
        <v>176</v>
      </c>
      <c r="F9" s="297" t="s">
        <v>188</v>
      </c>
      <c r="G9" s="126"/>
      <c r="H9" s="130" t="s">
        <v>189</v>
      </c>
      <c r="I9" s="129" t="s">
        <v>190</v>
      </c>
      <c r="K9" s="131" t="s">
        <v>191</v>
      </c>
      <c r="L9" s="131"/>
      <c r="M9" s="114">
        <v>1</v>
      </c>
      <c r="N9" s="131"/>
      <c r="O9" s="115">
        <v>1</v>
      </c>
      <c r="P9" s="131"/>
      <c r="Q9" s="131"/>
      <c r="S9" s="131"/>
      <c r="T9" s="131"/>
      <c r="U9" s="131"/>
      <c r="V9" s="131"/>
      <c r="W9" s="131"/>
      <c r="Y9" s="124"/>
      <c r="Z9" s="124"/>
      <c r="AA9" s="131"/>
      <c r="AB9" s="131"/>
      <c r="AC9" s="125"/>
      <c r="AE9" s="69"/>
      <c r="AF9" s="69"/>
      <c r="AG9" s="68"/>
      <c r="AH9" s="68"/>
      <c r="AI9" s="123"/>
      <c r="AK9" s="131"/>
      <c r="AL9" s="131"/>
      <c r="AM9" s="131"/>
      <c r="AN9" s="131"/>
      <c r="AO9" s="131"/>
      <c r="AQ9" s="54"/>
      <c r="AR9" s="54"/>
      <c r="AS9" s="54"/>
    </row>
    <row r="10" spans="2:45" s="120" customFormat="1" ht="63.75" customHeight="1" x14ac:dyDescent="0.25">
      <c r="B10" s="269"/>
      <c r="C10" s="269"/>
      <c r="D10" s="271"/>
      <c r="E10" s="269"/>
      <c r="F10" s="298"/>
      <c r="G10" s="126"/>
      <c r="H10" s="130" t="s">
        <v>192</v>
      </c>
      <c r="I10" s="129" t="s">
        <v>338</v>
      </c>
      <c r="K10" s="131" t="s">
        <v>191</v>
      </c>
      <c r="L10" s="68"/>
      <c r="M10" s="68">
        <v>4</v>
      </c>
      <c r="N10" s="68">
        <v>1</v>
      </c>
      <c r="O10" s="68">
        <v>1</v>
      </c>
      <c r="P10" s="68">
        <v>1</v>
      </c>
      <c r="Q10" s="68">
        <v>1</v>
      </c>
      <c r="S10" s="68"/>
      <c r="T10" s="68"/>
      <c r="U10" s="68"/>
      <c r="V10" s="68"/>
      <c r="W10" s="68"/>
      <c r="Y10" s="68"/>
      <c r="Z10" s="68"/>
      <c r="AA10" s="68"/>
      <c r="AB10" s="68"/>
      <c r="AC10" s="68"/>
      <c r="AE10" s="68"/>
      <c r="AF10" s="68"/>
      <c r="AG10" s="68"/>
      <c r="AH10" s="68"/>
      <c r="AI10" s="68"/>
      <c r="AK10" s="68"/>
      <c r="AL10" s="68"/>
      <c r="AM10" s="68"/>
      <c r="AN10" s="68"/>
      <c r="AO10" s="68"/>
      <c r="AQ10" s="54"/>
      <c r="AR10" s="54"/>
      <c r="AS10" s="54"/>
    </row>
    <row r="11" spans="2:45" s="120" customFormat="1" ht="63.75" customHeight="1" x14ac:dyDescent="0.25">
      <c r="B11" s="269"/>
      <c r="C11" s="269"/>
      <c r="D11" s="272"/>
      <c r="E11" s="274"/>
      <c r="F11" s="298"/>
      <c r="G11" s="126"/>
      <c r="H11" s="130" t="s">
        <v>193</v>
      </c>
      <c r="I11" s="129" t="s">
        <v>194</v>
      </c>
      <c r="K11" s="132" t="s">
        <v>337</v>
      </c>
      <c r="L11" s="68"/>
      <c r="M11" s="68">
        <v>4</v>
      </c>
      <c r="N11" s="68">
        <v>1</v>
      </c>
      <c r="O11" s="68">
        <v>1</v>
      </c>
      <c r="P11" s="68">
        <v>1</v>
      </c>
      <c r="Q11" s="68">
        <v>1</v>
      </c>
      <c r="S11" s="68"/>
      <c r="T11" s="68"/>
      <c r="U11" s="68"/>
      <c r="V11" s="68"/>
      <c r="W11" s="68"/>
      <c r="Y11" s="68"/>
      <c r="Z11" s="68"/>
      <c r="AA11" s="68"/>
      <c r="AB11" s="68"/>
      <c r="AC11" s="68"/>
      <c r="AE11" s="68"/>
      <c r="AF11" s="68"/>
      <c r="AG11" s="68"/>
      <c r="AH11" s="68"/>
      <c r="AI11" s="68"/>
      <c r="AK11" s="68"/>
      <c r="AL11" s="68"/>
      <c r="AM11" s="68"/>
      <c r="AN11" s="68"/>
      <c r="AO11" s="68"/>
      <c r="AQ11" s="54"/>
      <c r="AR11" s="54"/>
      <c r="AS11" s="54"/>
    </row>
    <row r="12" spans="2:45" s="120" customFormat="1" ht="84.75" customHeight="1" x14ac:dyDescent="0.25">
      <c r="B12" s="269" t="s">
        <v>175</v>
      </c>
      <c r="C12" s="269" t="s">
        <v>32</v>
      </c>
      <c r="D12" s="283" t="s">
        <v>362</v>
      </c>
      <c r="E12" s="273" t="s">
        <v>176</v>
      </c>
      <c r="F12" s="252" t="s">
        <v>195</v>
      </c>
      <c r="G12" s="126"/>
      <c r="H12" s="130" t="s">
        <v>196</v>
      </c>
      <c r="I12" s="129" t="s">
        <v>197</v>
      </c>
      <c r="K12" s="132" t="s">
        <v>337</v>
      </c>
      <c r="L12" s="131"/>
      <c r="M12" s="68">
        <v>1</v>
      </c>
      <c r="N12" s="131"/>
      <c r="O12" s="68">
        <v>1</v>
      </c>
      <c r="P12" s="131"/>
      <c r="Q12" s="131"/>
      <c r="S12" s="131"/>
      <c r="T12" s="131"/>
      <c r="U12" s="131"/>
      <c r="V12" s="131"/>
      <c r="W12" s="131"/>
      <c r="Y12" s="124"/>
      <c r="Z12" s="124"/>
      <c r="AA12" s="131"/>
      <c r="AB12" s="131"/>
      <c r="AC12" s="125"/>
      <c r="AE12" s="69"/>
      <c r="AF12" s="69"/>
      <c r="AG12" s="68"/>
      <c r="AH12" s="68"/>
      <c r="AI12" s="123"/>
      <c r="AK12" s="131"/>
      <c r="AL12" s="131"/>
      <c r="AM12" s="131"/>
      <c r="AN12" s="131"/>
      <c r="AO12" s="131"/>
      <c r="AQ12" s="54"/>
      <c r="AR12" s="54"/>
      <c r="AS12" s="54"/>
    </row>
    <row r="13" spans="2:45" s="120" customFormat="1" ht="120" customHeight="1" x14ac:dyDescent="0.25">
      <c r="B13" s="269"/>
      <c r="C13" s="269"/>
      <c r="D13" s="284"/>
      <c r="E13" s="273"/>
      <c r="F13" s="252"/>
      <c r="G13" s="126"/>
      <c r="H13" s="130" t="s">
        <v>198</v>
      </c>
      <c r="I13" s="129" t="s">
        <v>199</v>
      </c>
      <c r="K13" s="132" t="s">
        <v>337</v>
      </c>
      <c r="L13" s="68"/>
      <c r="M13" s="68">
        <v>6</v>
      </c>
      <c r="N13" s="68">
        <v>1</v>
      </c>
      <c r="O13" s="68">
        <v>1</v>
      </c>
      <c r="P13" s="68">
        <v>1</v>
      </c>
      <c r="Q13" s="68">
        <v>3</v>
      </c>
      <c r="S13" s="68"/>
      <c r="T13" s="68"/>
      <c r="U13" s="68"/>
      <c r="V13" s="68"/>
      <c r="W13" s="68"/>
      <c r="Y13" s="68"/>
      <c r="Z13" s="68"/>
      <c r="AA13" s="68"/>
      <c r="AB13" s="68"/>
      <c r="AC13" s="68"/>
      <c r="AE13" s="68"/>
      <c r="AF13" s="68"/>
      <c r="AG13" s="68"/>
      <c r="AH13" s="68"/>
      <c r="AI13" s="68"/>
      <c r="AK13" s="68"/>
      <c r="AL13" s="68"/>
      <c r="AM13" s="68"/>
      <c r="AN13" s="68"/>
      <c r="AO13" s="68"/>
      <c r="AQ13" s="54"/>
      <c r="AR13" s="54"/>
      <c r="AS13" s="54"/>
    </row>
    <row r="14" spans="2:45" s="120" customFormat="1" ht="84.75" customHeight="1" x14ac:dyDescent="0.25">
      <c r="B14" s="269"/>
      <c r="C14" s="269"/>
      <c r="D14" s="285"/>
      <c r="E14" s="273"/>
      <c r="F14" s="252"/>
      <c r="G14" s="126"/>
      <c r="H14" s="130" t="s">
        <v>200</v>
      </c>
      <c r="I14" s="129" t="s">
        <v>201</v>
      </c>
      <c r="K14" s="132" t="s">
        <v>337</v>
      </c>
      <c r="L14" s="68"/>
      <c r="M14" s="69">
        <v>1</v>
      </c>
      <c r="N14" s="68">
        <v>1005</v>
      </c>
      <c r="O14" s="69">
        <v>1</v>
      </c>
      <c r="P14" s="69">
        <v>1</v>
      </c>
      <c r="Q14" s="69">
        <v>1</v>
      </c>
      <c r="S14" s="68"/>
      <c r="T14" s="68"/>
      <c r="U14" s="68"/>
      <c r="V14" s="68"/>
      <c r="W14" s="68"/>
      <c r="Y14" s="68"/>
      <c r="Z14" s="68"/>
      <c r="AA14" s="68"/>
      <c r="AB14" s="68"/>
      <c r="AC14" s="68"/>
      <c r="AE14" s="68"/>
      <c r="AF14" s="68"/>
      <c r="AG14" s="68"/>
      <c r="AH14" s="68"/>
      <c r="AI14" s="68"/>
      <c r="AK14" s="68"/>
      <c r="AL14" s="68"/>
      <c r="AM14" s="68"/>
      <c r="AN14" s="68"/>
      <c r="AO14" s="68"/>
      <c r="AQ14" s="54"/>
      <c r="AR14" s="54"/>
      <c r="AS14" s="54"/>
    </row>
    <row r="15" spans="2:45" s="120" customFormat="1" ht="66" customHeight="1" x14ac:dyDescent="0.25">
      <c r="B15" s="269" t="s">
        <v>175</v>
      </c>
      <c r="C15" s="269" t="s">
        <v>227</v>
      </c>
      <c r="D15" s="270" t="s">
        <v>361</v>
      </c>
      <c r="E15" s="273" t="s">
        <v>176</v>
      </c>
      <c r="F15" s="252" t="s">
        <v>339</v>
      </c>
      <c r="G15" s="126"/>
      <c r="H15" s="130" t="s">
        <v>340</v>
      </c>
      <c r="I15" s="128" t="s">
        <v>181</v>
      </c>
      <c r="K15" s="132" t="s">
        <v>334</v>
      </c>
      <c r="L15" s="131"/>
      <c r="M15" s="69">
        <v>1</v>
      </c>
      <c r="N15" s="68">
        <v>1005</v>
      </c>
      <c r="O15" s="69">
        <v>1</v>
      </c>
      <c r="P15" s="69">
        <v>1</v>
      </c>
      <c r="Q15" s="69">
        <v>1</v>
      </c>
      <c r="S15" s="131"/>
      <c r="T15" s="131"/>
      <c r="U15" s="131"/>
      <c r="V15" s="131"/>
      <c r="W15" s="131"/>
      <c r="Y15" s="124"/>
      <c r="Z15" s="124"/>
      <c r="AA15" s="131"/>
      <c r="AB15" s="131"/>
      <c r="AC15" s="125"/>
      <c r="AE15" s="69"/>
      <c r="AF15" s="69"/>
      <c r="AG15" s="68"/>
      <c r="AH15" s="68"/>
      <c r="AI15" s="123"/>
      <c r="AK15" s="131"/>
      <c r="AL15" s="131"/>
      <c r="AM15" s="131"/>
      <c r="AN15" s="131"/>
      <c r="AO15" s="131"/>
      <c r="AQ15" s="54"/>
      <c r="AR15" s="54"/>
      <c r="AS15" s="54"/>
    </row>
    <row r="16" spans="2:45" s="120" customFormat="1" ht="36" x14ac:dyDescent="0.25">
      <c r="B16" s="269"/>
      <c r="C16" s="269"/>
      <c r="D16" s="271"/>
      <c r="E16" s="273"/>
      <c r="F16" s="252"/>
      <c r="G16" s="126"/>
      <c r="H16" s="130" t="s">
        <v>202</v>
      </c>
      <c r="I16" s="129" t="s">
        <v>203</v>
      </c>
      <c r="K16" s="132" t="s">
        <v>334</v>
      </c>
      <c r="L16" s="68"/>
      <c r="M16" s="69">
        <v>1</v>
      </c>
      <c r="N16" s="68">
        <v>1005</v>
      </c>
      <c r="O16" s="69">
        <v>1</v>
      </c>
      <c r="P16" s="69">
        <v>1</v>
      </c>
      <c r="Q16" s="69">
        <v>1</v>
      </c>
      <c r="S16" s="68"/>
      <c r="T16" s="68"/>
      <c r="U16" s="68"/>
      <c r="V16" s="68"/>
      <c r="W16" s="68"/>
      <c r="Y16" s="68"/>
      <c r="Z16" s="68"/>
      <c r="AA16" s="68"/>
      <c r="AB16" s="68"/>
      <c r="AC16" s="68"/>
      <c r="AE16" s="68"/>
      <c r="AF16" s="68"/>
      <c r="AG16" s="68"/>
      <c r="AH16" s="68"/>
      <c r="AI16" s="68"/>
      <c r="AK16" s="68"/>
      <c r="AL16" s="68"/>
      <c r="AM16" s="68"/>
      <c r="AN16" s="68"/>
      <c r="AO16" s="68"/>
      <c r="AQ16" s="54"/>
      <c r="AR16" s="54"/>
      <c r="AS16" s="54"/>
    </row>
    <row r="17" spans="2:45" s="120" customFormat="1" ht="36.75" customHeight="1" x14ac:dyDescent="0.25">
      <c r="B17" s="274"/>
      <c r="C17" s="269"/>
      <c r="D17" s="272"/>
      <c r="E17" s="273"/>
      <c r="F17" s="252"/>
      <c r="G17" s="126"/>
      <c r="H17" s="130" t="s">
        <v>204</v>
      </c>
      <c r="I17" s="129" t="s">
        <v>205</v>
      </c>
      <c r="K17" s="132" t="s">
        <v>334</v>
      </c>
      <c r="L17" s="68"/>
      <c r="M17" s="68">
        <v>4</v>
      </c>
      <c r="N17" s="68">
        <v>1</v>
      </c>
      <c r="O17" s="68">
        <v>1</v>
      </c>
      <c r="P17" s="68">
        <v>1</v>
      </c>
      <c r="Q17" s="68">
        <v>1</v>
      </c>
      <c r="S17" s="68"/>
      <c r="T17" s="68"/>
      <c r="U17" s="68"/>
      <c r="V17" s="68"/>
      <c r="W17" s="68"/>
      <c r="Y17" s="68"/>
      <c r="Z17" s="68"/>
      <c r="AA17" s="68"/>
      <c r="AB17" s="68"/>
      <c r="AC17" s="68"/>
      <c r="AE17" s="68"/>
      <c r="AF17" s="68"/>
      <c r="AG17" s="68"/>
      <c r="AH17" s="68"/>
      <c r="AI17" s="68"/>
      <c r="AK17" s="68"/>
      <c r="AL17" s="68"/>
      <c r="AM17" s="68"/>
      <c r="AN17" s="68"/>
      <c r="AO17" s="68"/>
      <c r="AQ17" s="54"/>
      <c r="AR17" s="54"/>
      <c r="AS17" s="54"/>
    </row>
    <row r="18" spans="2:45" s="120" customFormat="1" ht="69" customHeight="1" x14ac:dyDescent="0.25">
      <c r="B18" s="274" t="s">
        <v>175</v>
      </c>
      <c r="C18" s="277" t="s">
        <v>227</v>
      </c>
      <c r="D18" s="270" t="s">
        <v>363</v>
      </c>
      <c r="E18" s="274" t="s">
        <v>176</v>
      </c>
      <c r="F18" s="280" t="s">
        <v>206</v>
      </c>
      <c r="G18" s="126"/>
      <c r="H18" s="130" t="s">
        <v>207</v>
      </c>
      <c r="I18" s="129" t="s">
        <v>208</v>
      </c>
      <c r="K18" s="131" t="s">
        <v>341</v>
      </c>
      <c r="L18" s="131" t="s">
        <v>209</v>
      </c>
      <c r="M18" s="69">
        <v>1</v>
      </c>
      <c r="N18" s="69">
        <v>1</v>
      </c>
      <c r="O18" s="69">
        <v>1</v>
      </c>
      <c r="P18" s="69">
        <v>1</v>
      </c>
      <c r="Q18" s="69">
        <v>1</v>
      </c>
      <c r="S18" s="131"/>
      <c r="T18" s="131"/>
      <c r="U18" s="131"/>
      <c r="V18" s="131"/>
      <c r="W18" s="131"/>
      <c r="Y18" s="124"/>
      <c r="Z18" s="124"/>
      <c r="AA18" s="131"/>
      <c r="AB18" s="131"/>
      <c r="AC18" s="125"/>
      <c r="AE18" s="69"/>
      <c r="AF18" s="69"/>
      <c r="AG18" s="68"/>
      <c r="AH18" s="68"/>
      <c r="AI18" s="123"/>
      <c r="AK18" s="131"/>
      <c r="AL18" s="131"/>
      <c r="AM18" s="131"/>
      <c r="AN18" s="131"/>
      <c r="AO18" s="131"/>
      <c r="AQ18" s="54"/>
      <c r="AR18" s="54"/>
      <c r="AS18" s="54"/>
    </row>
    <row r="19" spans="2:45" s="120" customFormat="1" ht="69" customHeight="1" x14ac:dyDescent="0.25">
      <c r="B19" s="275"/>
      <c r="C19" s="278"/>
      <c r="D19" s="271"/>
      <c r="E19" s="275"/>
      <c r="F19" s="281"/>
      <c r="G19" s="126"/>
      <c r="H19" s="130" t="s">
        <v>342</v>
      </c>
      <c r="I19" s="129" t="s">
        <v>179</v>
      </c>
      <c r="K19" s="131" t="s">
        <v>341</v>
      </c>
      <c r="L19" s="68" t="s">
        <v>209</v>
      </c>
      <c r="M19" s="68">
        <v>1</v>
      </c>
      <c r="N19" s="68">
        <v>1</v>
      </c>
      <c r="O19" s="68"/>
      <c r="P19" s="68"/>
      <c r="Q19" s="68"/>
      <c r="S19" s="68"/>
      <c r="T19" s="68"/>
      <c r="U19" s="68"/>
      <c r="V19" s="68"/>
      <c r="W19" s="68"/>
      <c r="Y19" s="68"/>
      <c r="Z19" s="68"/>
      <c r="AA19" s="68"/>
      <c r="AB19" s="68"/>
      <c r="AC19" s="68"/>
      <c r="AE19" s="68"/>
      <c r="AF19" s="68"/>
      <c r="AG19" s="68"/>
      <c r="AH19" s="68"/>
      <c r="AI19" s="68"/>
      <c r="AK19" s="68"/>
      <c r="AL19" s="68"/>
      <c r="AM19" s="68"/>
      <c r="AN19" s="68"/>
      <c r="AO19" s="68"/>
      <c r="AQ19" s="54"/>
      <c r="AR19" s="54"/>
      <c r="AS19" s="54"/>
    </row>
    <row r="20" spans="2:45" s="120" customFormat="1" ht="69" customHeight="1" x14ac:dyDescent="0.25">
      <c r="B20" s="275"/>
      <c r="C20" s="278"/>
      <c r="D20" s="271"/>
      <c r="E20" s="275"/>
      <c r="F20" s="281"/>
      <c r="G20" s="126"/>
      <c r="H20" s="130" t="s">
        <v>343</v>
      </c>
      <c r="I20" s="129" t="s">
        <v>210</v>
      </c>
      <c r="K20" s="131" t="s">
        <v>341</v>
      </c>
      <c r="L20" s="68" t="s">
        <v>209</v>
      </c>
      <c r="M20" s="131">
        <v>3</v>
      </c>
      <c r="N20" s="68">
        <v>1</v>
      </c>
      <c r="O20" s="68">
        <v>1</v>
      </c>
      <c r="P20" s="68">
        <v>1</v>
      </c>
      <c r="Q20" s="68"/>
      <c r="S20" s="68"/>
      <c r="T20" s="68"/>
      <c r="U20" s="68"/>
      <c r="V20" s="68"/>
      <c r="W20" s="68"/>
      <c r="Y20" s="68"/>
      <c r="Z20" s="68"/>
      <c r="AA20" s="68"/>
      <c r="AB20" s="68"/>
      <c r="AC20" s="68"/>
      <c r="AE20" s="68"/>
      <c r="AF20" s="68"/>
      <c r="AG20" s="68"/>
      <c r="AH20" s="68"/>
      <c r="AI20" s="68"/>
      <c r="AK20" s="68"/>
      <c r="AL20" s="68"/>
      <c r="AM20" s="68"/>
      <c r="AN20" s="68"/>
      <c r="AO20" s="68"/>
      <c r="AQ20" s="54"/>
      <c r="AR20" s="54"/>
      <c r="AS20" s="54"/>
    </row>
    <row r="21" spans="2:45" s="120" customFormat="1" ht="69" customHeight="1" x14ac:dyDescent="0.25">
      <c r="B21" s="276"/>
      <c r="C21" s="279"/>
      <c r="D21" s="272"/>
      <c r="E21" s="276"/>
      <c r="F21" s="282"/>
      <c r="G21" s="126"/>
      <c r="H21" s="130" t="s">
        <v>211</v>
      </c>
      <c r="I21" s="129" t="s">
        <v>208</v>
      </c>
      <c r="K21" s="131" t="s">
        <v>341</v>
      </c>
      <c r="L21" s="133" t="s">
        <v>209</v>
      </c>
      <c r="M21" s="124">
        <v>1</v>
      </c>
      <c r="N21" s="124">
        <v>1</v>
      </c>
      <c r="O21" s="124">
        <v>1</v>
      </c>
      <c r="P21" s="124">
        <v>1</v>
      </c>
      <c r="Q21" s="124">
        <v>1</v>
      </c>
      <c r="S21" s="131"/>
      <c r="T21" s="131"/>
      <c r="U21" s="131"/>
      <c r="V21" s="131"/>
      <c r="W21" s="131"/>
      <c r="Y21" s="131"/>
      <c r="Z21" s="131"/>
      <c r="AA21" s="131"/>
      <c r="AB21" s="131"/>
      <c r="AC21" s="131"/>
      <c r="AE21" s="68"/>
      <c r="AF21" s="68"/>
      <c r="AG21" s="68"/>
      <c r="AH21" s="68"/>
      <c r="AI21" s="68"/>
      <c r="AK21" s="131"/>
      <c r="AL21" s="131"/>
      <c r="AM21" s="131"/>
      <c r="AN21" s="131"/>
      <c r="AO21" s="131"/>
      <c r="AQ21" s="54"/>
      <c r="AR21" s="54"/>
      <c r="AS21" s="54"/>
    </row>
    <row r="22" spans="2:45" s="120" customFormat="1" ht="73.5" customHeight="1" x14ac:dyDescent="0.25">
      <c r="B22" s="276" t="s">
        <v>175</v>
      </c>
      <c r="C22" s="269" t="s">
        <v>227</v>
      </c>
      <c r="D22" s="270" t="s">
        <v>361</v>
      </c>
      <c r="E22" s="273" t="s">
        <v>176</v>
      </c>
      <c r="F22" s="252" t="s">
        <v>212</v>
      </c>
      <c r="G22" s="126"/>
      <c r="H22" s="130" t="s">
        <v>213</v>
      </c>
      <c r="I22" s="129" t="s">
        <v>214</v>
      </c>
      <c r="K22" s="131" t="s">
        <v>344</v>
      </c>
      <c r="L22" s="133"/>
      <c r="M22" s="68">
        <v>1</v>
      </c>
      <c r="N22" s="134"/>
      <c r="O22" s="124"/>
      <c r="P22" s="131"/>
      <c r="Q22" s="131">
        <v>1</v>
      </c>
      <c r="S22" s="131"/>
      <c r="T22" s="131"/>
      <c r="U22" s="131"/>
      <c r="V22" s="131"/>
      <c r="W22" s="131"/>
      <c r="Y22" s="124"/>
      <c r="Z22" s="124"/>
      <c r="AA22" s="131"/>
      <c r="AB22" s="131"/>
      <c r="AC22" s="125"/>
      <c r="AE22" s="69"/>
      <c r="AF22" s="69"/>
      <c r="AG22" s="68"/>
      <c r="AH22" s="68"/>
      <c r="AI22" s="123"/>
      <c r="AK22" s="131"/>
      <c r="AL22" s="131"/>
      <c r="AM22" s="131"/>
      <c r="AN22" s="131"/>
      <c r="AO22" s="131"/>
      <c r="AQ22" s="54"/>
      <c r="AR22" s="54"/>
      <c r="AS22" s="54"/>
    </row>
    <row r="23" spans="2:45" s="120" customFormat="1" ht="73.5" customHeight="1" x14ac:dyDescent="0.25">
      <c r="B23" s="269"/>
      <c r="C23" s="269"/>
      <c r="D23" s="271"/>
      <c r="E23" s="273"/>
      <c r="F23" s="252"/>
      <c r="G23" s="126"/>
      <c r="H23" s="130" t="s">
        <v>215</v>
      </c>
      <c r="I23" s="129" t="s">
        <v>216</v>
      </c>
      <c r="K23" s="131" t="s">
        <v>344</v>
      </c>
      <c r="L23" s="131"/>
      <c r="M23" s="68">
        <v>1</v>
      </c>
      <c r="N23" s="131"/>
      <c r="O23" s="124"/>
      <c r="P23" s="131"/>
      <c r="Q23" s="131">
        <v>1</v>
      </c>
      <c r="S23" s="131"/>
      <c r="T23" s="131"/>
      <c r="U23" s="131"/>
      <c r="V23" s="131"/>
      <c r="W23" s="131"/>
      <c r="Y23" s="124"/>
      <c r="Z23" s="124"/>
      <c r="AA23" s="131"/>
      <c r="AB23" s="131"/>
      <c r="AC23" s="125"/>
      <c r="AE23" s="69"/>
      <c r="AF23" s="69"/>
      <c r="AG23" s="68"/>
      <c r="AH23" s="68"/>
      <c r="AI23" s="123"/>
      <c r="AK23" s="131"/>
      <c r="AL23" s="131"/>
      <c r="AM23" s="131"/>
      <c r="AN23" s="131"/>
      <c r="AO23" s="131"/>
      <c r="AQ23" s="54"/>
      <c r="AR23" s="54"/>
      <c r="AS23" s="54"/>
    </row>
    <row r="24" spans="2:45" s="120" customFormat="1" ht="73.5" customHeight="1" x14ac:dyDescent="0.25">
      <c r="B24" s="269"/>
      <c r="C24" s="269"/>
      <c r="D24" s="271"/>
      <c r="E24" s="273"/>
      <c r="F24" s="252"/>
      <c r="G24" s="126"/>
      <c r="H24" s="130" t="s">
        <v>217</v>
      </c>
      <c r="I24" s="129" t="s">
        <v>218</v>
      </c>
      <c r="K24" s="68" t="s">
        <v>364</v>
      </c>
      <c r="L24" s="68"/>
      <c r="M24" s="69">
        <v>1</v>
      </c>
      <c r="N24" s="69">
        <v>1</v>
      </c>
      <c r="O24" s="69">
        <v>1</v>
      </c>
      <c r="P24" s="69">
        <v>1</v>
      </c>
      <c r="Q24" s="69">
        <v>1</v>
      </c>
      <c r="S24" s="68"/>
      <c r="T24" s="68"/>
      <c r="U24" s="68"/>
      <c r="V24" s="68"/>
      <c r="W24" s="68"/>
      <c r="Y24" s="68"/>
      <c r="Z24" s="68"/>
      <c r="AA24" s="68"/>
      <c r="AB24" s="68"/>
      <c r="AC24" s="68"/>
      <c r="AE24" s="68"/>
      <c r="AF24" s="68"/>
      <c r="AG24" s="68"/>
      <c r="AH24" s="68"/>
      <c r="AI24" s="68"/>
      <c r="AK24" s="68"/>
      <c r="AL24" s="68"/>
      <c r="AM24" s="68"/>
      <c r="AN24" s="68"/>
      <c r="AO24" s="68"/>
      <c r="AQ24" s="54"/>
      <c r="AR24" s="54"/>
      <c r="AS24" s="54"/>
    </row>
    <row r="25" spans="2:45" s="120" customFormat="1" ht="73.5" customHeight="1" x14ac:dyDescent="0.25">
      <c r="B25" s="269"/>
      <c r="C25" s="269"/>
      <c r="D25" s="272"/>
      <c r="E25" s="273"/>
      <c r="F25" s="252"/>
      <c r="G25" s="126"/>
      <c r="H25" s="130" t="s">
        <v>219</v>
      </c>
      <c r="I25" s="129" t="s">
        <v>220</v>
      </c>
      <c r="K25" s="68" t="s">
        <v>364</v>
      </c>
      <c r="L25" s="68"/>
      <c r="M25" s="68">
        <v>12</v>
      </c>
      <c r="N25" s="68">
        <v>3</v>
      </c>
      <c r="O25" s="68">
        <v>3</v>
      </c>
      <c r="P25" s="68">
        <v>3</v>
      </c>
      <c r="Q25" s="68">
        <v>3</v>
      </c>
      <c r="S25" s="68"/>
      <c r="T25" s="68"/>
      <c r="U25" s="68"/>
      <c r="V25" s="68"/>
      <c r="W25" s="68"/>
      <c r="Y25" s="68"/>
      <c r="Z25" s="68"/>
      <c r="AA25" s="68"/>
      <c r="AB25" s="68"/>
      <c r="AC25" s="68"/>
      <c r="AE25" s="68"/>
      <c r="AF25" s="68"/>
      <c r="AG25" s="68"/>
      <c r="AH25" s="68"/>
      <c r="AI25" s="68"/>
      <c r="AK25" s="68"/>
      <c r="AL25" s="68"/>
      <c r="AM25" s="68"/>
      <c r="AN25" s="68"/>
      <c r="AO25" s="68"/>
      <c r="AQ25" s="54"/>
      <c r="AR25" s="54"/>
      <c r="AS25" s="54"/>
    </row>
    <row r="26" spans="2:45" s="120" customFormat="1" ht="73.5" customHeight="1" x14ac:dyDescent="0.25">
      <c r="B26" s="269" t="s">
        <v>175</v>
      </c>
      <c r="C26" s="269" t="s">
        <v>333</v>
      </c>
      <c r="D26" s="270" t="s">
        <v>363</v>
      </c>
      <c r="E26" s="273" t="s">
        <v>176</v>
      </c>
      <c r="F26" s="252" t="s">
        <v>221</v>
      </c>
      <c r="G26" s="126"/>
      <c r="H26" s="130" t="s">
        <v>222</v>
      </c>
      <c r="I26" s="129" t="s">
        <v>220</v>
      </c>
      <c r="K26" s="132" t="s">
        <v>345</v>
      </c>
      <c r="L26" s="131"/>
      <c r="M26" s="131">
        <v>4</v>
      </c>
      <c r="N26" s="68">
        <v>1</v>
      </c>
      <c r="O26" s="68">
        <v>1</v>
      </c>
      <c r="P26" s="68">
        <v>1</v>
      </c>
      <c r="Q26" s="68">
        <v>1</v>
      </c>
      <c r="S26" s="131"/>
      <c r="T26" s="131"/>
      <c r="U26" s="131"/>
      <c r="V26" s="131"/>
      <c r="W26" s="131"/>
      <c r="Y26" s="124"/>
      <c r="Z26" s="124"/>
      <c r="AA26" s="131"/>
      <c r="AB26" s="131"/>
      <c r="AC26" s="125"/>
      <c r="AE26" s="69"/>
      <c r="AF26" s="69"/>
      <c r="AG26" s="68"/>
      <c r="AH26" s="68"/>
      <c r="AI26" s="123"/>
      <c r="AK26" s="131"/>
      <c r="AL26" s="131"/>
      <c r="AM26" s="131"/>
      <c r="AN26" s="131"/>
      <c r="AO26" s="131"/>
      <c r="AQ26" s="54"/>
      <c r="AR26" s="54"/>
      <c r="AS26" s="54"/>
    </row>
    <row r="27" spans="2:45" s="120" customFormat="1" ht="73.5" customHeight="1" x14ac:dyDescent="0.25">
      <c r="B27" s="269"/>
      <c r="C27" s="269"/>
      <c r="D27" s="271"/>
      <c r="E27" s="273"/>
      <c r="F27" s="252"/>
      <c r="G27" s="126"/>
      <c r="H27" s="130" t="s">
        <v>223</v>
      </c>
      <c r="I27" s="129" t="s">
        <v>224</v>
      </c>
      <c r="K27" s="68" t="s">
        <v>191</v>
      </c>
      <c r="L27" s="68"/>
      <c r="M27" s="69">
        <v>1</v>
      </c>
      <c r="N27" s="69">
        <v>1</v>
      </c>
      <c r="O27" s="69">
        <v>1</v>
      </c>
      <c r="P27" s="69">
        <v>1</v>
      </c>
      <c r="Q27" s="69">
        <v>1</v>
      </c>
      <c r="S27" s="68"/>
      <c r="T27" s="68"/>
      <c r="U27" s="68"/>
      <c r="V27" s="68"/>
      <c r="W27" s="68"/>
      <c r="Y27" s="68"/>
      <c r="Z27" s="68"/>
      <c r="AA27" s="68"/>
      <c r="AB27" s="68"/>
      <c r="AC27" s="68"/>
      <c r="AE27" s="68"/>
      <c r="AF27" s="68"/>
      <c r="AG27" s="68"/>
      <c r="AH27" s="68"/>
      <c r="AI27" s="68"/>
      <c r="AK27" s="68"/>
      <c r="AL27" s="68"/>
      <c r="AM27" s="68"/>
      <c r="AN27" s="68"/>
      <c r="AO27" s="68"/>
      <c r="AQ27" s="54"/>
      <c r="AR27" s="54"/>
      <c r="AS27" s="54"/>
    </row>
    <row r="28" spans="2:45" s="120" customFormat="1" ht="73.5" customHeight="1" x14ac:dyDescent="0.25">
      <c r="B28" s="269"/>
      <c r="C28" s="269"/>
      <c r="D28" s="272"/>
      <c r="E28" s="273"/>
      <c r="F28" s="252"/>
      <c r="G28" s="126"/>
      <c r="H28" s="130" t="s">
        <v>225</v>
      </c>
      <c r="I28" s="128" t="s">
        <v>224</v>
      </c>
      <c r="K28" s="68" t="s">
        <v>346</v>
      </c>
      <c r="L28" s="68"/>
      <c r="M28" s="69">
        <v>1</v>
      </c>
      <c r="N28" s="69">
        <v>1</v>
      </c>
      <c r="O28" s="69">
        <v>1</v>
      </c>
      <c r="P28" s="69">
        <v>1</v>
      </c>
      <c r="Q28" s="69">
        <v>1</v>
      </c>
      <c r="S28" s="68"/>
      <c r="T28" s="68"/>
      <c r="U28" s="68"/>
      <c r="V28" s="68"/>
      <c r="W28" s="68"/>
      <c r="Y28" s="68"/>
      <c r="Z28" s="68"/>
      <c r="AA28" s="68"/>
      <c r="AB28" s="68"/>
      <c r="AC28" s="68"/>
      <c r="AE28" s="68"/>
      <c r="AF28" s="68"/>
      <c r="AG28" s="68"/>
      <c r="AH28" s="68"/>
      <c r="AI28" s="68"/>
      <c r="AK28" s="68"/>
      <c r="AL28" s="68"/>
      <c r="AM28" s="68"/>
      <c r="AN28" s="68"/>
      <c r="AO28" s="68"/>
      <c r="AQ28" s="54"/>
      <c r="AR28" s="54"/>
      <c r="AS28" s="54"/>
    </row>
    <row r="29" spans="2:45" s="120" customFormat="1" ht="12.75" customHeight="1" x14ac:dyDescent="0.25"/>
    <row r="30" spans="2:45" s="120" customFormat="1" ht="12.75" customHeight="1" x14ac:dyDescent="0.25"/>
    <row r="31" spans="2:45" s="120" customFormat="1" ht="12.75" customHeight="1" x14ac:dyDescent="0.25"/>
    <row r="32" spans="2:45" s="120" customFormat="1" ht="12.75" customHeight="1" x14ac:dyDescent="0.25"/>
    <row r="33" s="120" customFormat="1" ht="12.75" customHeight="1" x14ac:dyDescent="0.25"/>
    <row r="34" s="120" customFormat="1" ht="12.75" customHeight="1" x14ac:dyDescent="0.25"/>
    <row r="35" s="120" customFormat="1" ht="12.75" customHeight="1" x14ac:dyDescent="0.25"/>
    <row r="36" s="120" customFormat="1" ht="12.75" customHeight="1" x14ac:dyDescent="0.25"/>
    <row r="37" s="120" customFormat="1" ht="12.75" customHeight="1" x14ac:dyDescent="0.25"/>
    <row r="38" s="120" customFormat="1" ht="12.75" customHeight="1" x14ac:dyDescent="0.25"/>
    <row r="39" s="120" customFormat="1" ht="12.75" customHeight="1" x14ac:dyDescent="0.25"/>
    <row r="40" s="120" customFormat="1" ht="12.75" customHeight="1" x14ac:dyDescent="0.25"/>
    <row r="41" s="120" customFormat="1" ht="12.75" customHeight="1" x14ac:dyDescent="0.25"/>
    <row r="42" s="120" customFormat="1" ht="12.75" customHeight="1" x14ac:dyDescent="0.25"/>
    <row r="43" s="120" customFormat="1" ht="12.75" customHeight="1" x14ac:dyDescent="0.25"/>
    <row r="44" s="120" customFormat="1" ht="12.75" customHeight="1" x14ac:dyDescent="0.25"/>
    <row r="45" s="120" customFormat="1" ht="12.75" customHeight="1" x14ac:dyDescent="0.25"/>
    <row r="46" s="120" customFormat="1" ht="12.75" customHeight="1" x14ac:dyDescent="0.25"/>
    <row r="47" s="120" customFormat="1" ht="12.75" customHeight="1" x14ac:dyDescent="0.25"/>
    <row r="48" s="120" customFormat="1" ht="12.75" customHeight="1" x14ac:dyDescent="0.25"/>
    <row r="49" s="120" customFormat="1" ht="12.75" customHeight="1" x14ac:dyDescent="0.25"/>
    <row r="50" s="120" customFormat="1" ht="12.75" customHeight="1" x14ac:dyDescent="0.25"/>
    <row r="51" s="120" customFormat="1" ht="12.75" customHeight="1" x14ac:dyDescent="0.25"/>
    <row r="52" s="120" customFormat="1" ht="12.75" customHeight="1" x14ac:dyDescent="0.25"/>
    <row r="53" s="120" customFormat="1" ht="12.75" customHeight="1" x14ac:dyDescent="0.25"/>
    <row r="54" s="120" customFormat="1" ht="12.75" customHeight="1" x14ac:dyDescent="0.25"/>
    <row r="55" s="120" customFormat="1" ht="12.75" customHeight="1" x14ac:dyDescent="0.25"/>
    <row r="56" s="120" customFormat="1" ht="12.75" customHeight="1" x14ac:dyDescent="0.25"/>
    <row r="57" s="120" customFormat="1" ht="12.75" customHeight="1" x14ac:dyDescent="0.25"/>
    <row r="58" s="120" customFormat="1" ht="12.75" customHeight="1" x14ac:dyDescent="0.25"/>
    <row r="59" s="120" customFormat="1" ht="12.75" customHeight="1" x14ac:dyDescent="0.25"/>
    <row r="60" s="120" customFormat="1" ht="12.75" customHeight="1" x14ac:dyDescent="0.25"/>
    <row r="61" s="120" customFormat="1" ht="12.75" customHeight="1" x14ac:dyDescent="0.25"/>
    <row r="62" s="120" customFormat="1" ht="12.75" customHeight="1" x14ac:dyDescent="0.25"/>
    <row r="63" s="120" customFormat="1" ht="12.75" customHeight="1" x14ac:dyDescent="0.25"/>
    <row r="64" s="120" customFormat="1" ht="12.75" customHeight="1" x14ac:dyDescent="0.25"/>
    <row r="65" s="120" customFormat="1" ht="12.75" customHeight="1" x14ac:dyDescent="0.25"/>
    <row r="66" s="120" customFormat="1" ht="12.75" customHeight="1" x14ac:dyDescent="0.25"/>
    <row r="67" s="120" customFormat="1" ht="12.75" customHeight="1" x14ac:dyDescent="0.25"/>
    <row r="68" s="120" customFormat="1" ht="12.75" customHeight="1" x14ac:dyDescent="0.25"/>
    <row r="69" s="120" customFormat="1" ht="12.75" customHeight="1" x14ac:dyDescent="0.25"/>
    <row r="70" s="120" customFormat="1" ht="12.75" customHeight="1" x14ac:dyDescent="0.25"/>
    <row r="71" s="120" customFormat="1" ht="12.75" customHeight="1" x14ac:dyDescent="0.25"/>
    <row r="72" s="120" customFormat="1" ht="12.75" customHeight="1" x14ac:dyDescent="0.25"/>
    <row r="73" s="120" customFormat="1" ht="12.75" customHeight="1" x14ac:dyDescent="0.25"/>
    <row r="74" s="120" customFormat="1" ht="12.75" customHeight="1" x14ac:dyDescent="0.25"/>
    <row r="75" s="120" customFormat="1" ht="12.75" customHeight="1" x14ac:dyDescent="0.25"/>
    <row r="76" s="120" customFormat="1" ht="12.75" customHeight="1" x14ac:dyDescent="0.25"/>
    <row r="77" s="120" customFormat="1" ht="12.75" customHeight="1" x14ac:dyDescent="0.25"/>
    <row r="78" s="120" customFormat="1" ht="12.75" customHeight="1" x14ac:dyDescent="0.25"/>
    <row r="79" s="120" customFormat="1" ht="12.75" customHeight="1" x14ac:dyDescent="0.25"/>
    <row r="80" s="120" customFormat="1" ht="12.75" customHeight="1" x14ac:dyDescent="0.25"/>
    <row r="81" s="120" customFormat="1" ht="12.75" customHeight="1" x14ac:dyDescent="0.25"/>
    <row r="82" s="120" customFormat="1" ht="12.75" customHeight="1" x14ac:dyDescent="0.25"/>
    <row r="83" s="120" customFormat="1" ht="12.75" customHeight="1" x14ac:dyDescent="0.25"/>
    <row r="84" s="120" customFormat="1" ht="12.75" customHeight="1" x14ac:dyDescent="0.25"/>
    <row r="85" s="120" customFormat="1" ht="12.75" customHeight="1" x14ac:dyDescent="0.25"/>
    <row r="86" s="120" customFormat="1" ht="12.75" customHeight="1" x14ac:dyDescent="0.25"/>
    <row r="87" s="120" customFormat="1" ht="12.75" customHeight="1" x14ac:dyDescent="0.25"/>
    <row r="88" s="120" customFormat="1" ht="12.75" customHeight="1" x14ac:dyDescent="0.25"/>
    <row r="89" s="120" customFormat="1" ht="12.75" customHeight="1" x14ac:dyDescent="0.25"/>
    <row r="90" s="120" customFormat="1" ht="12.75" customHeight="1" x14ac:dyDescent="0.25"/>
    <row r="91" s="120" customFormat="1" ht="12.75" customHeight="1" x14ac:dyDescent="0.25"/>
    <row r="92" s="120" customFormat="1" ht="12.75" customHeight="1" x14ac:dyDescent="0.25"/>
    <row r="93" s="120" customFormat="1" ht="12.75" customHeight="1" x14ac:dyDescent="0.25"/>
    <row r="94" s="120" customFormat="1" ht="12.75" customHeight="1" x14ac:dyDescent="0.25"/>
    <row r="95" s="120" customFormat="1" ht="12.75" customHeight="1" x14ac:dyDescent="0.25"/>
    <row r="96" s="120" customFormat="1" ht="12.75" customHeight="1" x14ac:dyDescent="0.25"/>
    <row r="97" s="120" customFormat="1" ht="12.75" customHeight="1" x14ac:dyDescent="0.25"/>
    <row r="98" s="120" customFormat="1" ht="12.75" customHeight="1" x14ac:dyDescent="0.25"/>
    <row r="99" s="120" customFormat="1" ht="12.75" customHeight="1" x14ac:dyDescent="0.25"/>
    <row r="100" s="120" customFormat="1" ht="12.75" customHeight="1" x14ac:dyDescent="0.25"/>
    <row r="101" s="120" customFormat="1" ht="12.75" customHeight="1" x14ac:dyDescent="0.25"/>
    <row r="102" s="120" customFormat="1" ht="12.75" customHeight="1" x14ac:dyDescent="0.25"/>
    <row r="103" s="120" customFormat="1" ht="12.75" customHeight="1" x14ac:dyDescent="0.25"/>
    <row r="104" s="120" customFormat="1" ht="12.75" customHeight="1" x14ac:dyDescent="0.25"/>
    <row r="105" s="120" customFormat="1" ht="12.75" customHeight="1" x14ac:dyDescent="0.25"/>
    <row r="106" s="120" customFormat="1" ht="12.75" customHeight="1" x14ac:dyDescent="0.25"/>
    <row r="107" s="120" customFormat="1" ht="12.75" customHeight="1" x14ac:dyDescent="0.25"/>
    <row r="108" s="120" customFormat="1" ht="12.75" customHeight="1" x14ac:dyDescent="0.25"/>
    <row r="109" s="120" customFormat="1" ht="12.75" customHeight="1" x14ac:dyDescent="0.25"/>
    <row r="110" s="120" customFormat="1" ht="12.75" customHeight="1" x14ac:dyDescent="0.25"/>
    <row r="111" s="120" customFormat="1" ht="12.75" customHeight="1" x14ac:dyDescent="0.25"/>
    <row r="112" s="120" customFormat="1" ht="12.75" customHeight="1" x14ac:dyDescent="0.25"/>
    <row r="113" s="120" customFormat="1" ht="12.75" customHeight="1" x14ac:dyDescent="0.25"/>
    <row r="114" s="120" customFormat="1" ht="12.75" customHeight="1" x14ac:dyDescent="0.25"/>
    <row r="115" s="1" customFormat="1" ht="12.75" customHeight="1" x14ac:dyDescent="0.25"/>
    <row r="116" s="1" customFormat="1" ht="12.75" customHeight="1" x14ac:dyDescent="0.25"/>
    <row r="117" s="1" customFormat="1" ht="12.75" customHeight="1" x14ac:dyDescent="0.25"/>
    <row r="118" s="1" customFormat="1" ht="12.75" customHeight="1" x14ac:dyDescent="0.25"/>
    <row r="119" s="1" customFormat="1" ht="12.75" customHeight="1" x14ac:dyDescent="0.25"/>
    <row r="120" s="1" customFormat="1" ht="12.75" customHeight="1" x14ac:dyDescent="0.25"/>
    <row r="121" s="1" customFormat="1" ht="12.75" customHeight="1" x14ac:dyDescent="0.25"/>
    <row r="122" s="1" customFormat="1" ht="12.75" customHeight="1" x14ac:dyDescent="0.25"/>
    <row r="123" s="1" customFormat="1" ht="12.75" customHeight="1" x14ac:dyDescent="0.25"/>
    <row r="124" s="1" customFormat="1" ht="12.75" customHeight="1" x14ac:dyDescent="0.25"/>
    <row r="125" s="1" customFormat="1" ht="12.75" customHeight="1" x14ac:dyDescent="0.25"/>
    <row r="126" s="1" customFormat="1" ht="12.75" customHeight="1" x14ac:dyDescent="0.25"/>
    <row r="127" s="1" customFormat="1" ht="12.75" customHeight="1" x14ac:dyDescent="0.25"/>
    <row r="128" s="1" customFormat="1" ht="12.75" customHeight="1" x14ac:dyDescent="0.25"/>
    <row r="129" s="1" customFormat="1" ht="12.75" customHeight="1" x14ac:dyDescent="0.25"/>
    <row r="130" s="1" customFormat="1" ht="12.75" customHeight="1" x14ac:dyDescent="0.25"/>
    <row r="131" s="1" customFormat="1" ht="12.75" customHeight="1" x14ac:dyDescent="0.25"/>
    <row r="132" s="1" customFormat="1" ht="12.75" customHeight="1" x14ac:dyDescent="0.25"/>
    <row r="133" s="1" customFormat="1" ht="12.75" customHeight="1" x14ac:dyDescent="0.25"/>
    <row r="134" s="1" customFormat="1" ht="12.75" customHeight="1" x14ac:dyDescent="0.25"/>
    <row r="135" s="1" customFormat="1" ht="12.75" customHeight="1" x14ac:dyDescent="0.25"/>
    <row r="136" s="1" customFormat="1" ht="12.75" customHeight="1" x14ac:dyDescent="0.25"/>
  </sheetData>
  <mergeCells count="42">
    <mergeCell ref="AK2:AO2"/>
    <mergeCell ref="B2:I2"/>
    <mergeCell ref="K2:Q2"/>
    <mergeCell ref="S2:W2"/>
    <mergeCell ref="Y2:AC2"/>
    <mergeCell ref="AE2:AI2"/>
    <mergeCell ref="B9:B11"/>
    <mergeCell ref="C9:C11"/>
    <mergeCell ref="D9:D11"/>
    <mergeCell ref="E9:E11"/>
    <mergeCell ref="F9:F11"/>
    <mergeCell ref="B4:B8"/>
    <mergeCell ref="C4:C8"/>
    <mergeCell ref="D4:D8"/>
    <mergeCell ref="E4:E8"/>
    <mergeCell ref="F4:F8"/>
    <mergeCell ref="B15:B17"/>
    <mergeCell ref="C15:C17"/>
    <mergeCell ref="D15:D17"/>
    <mergeCell ref="E15:E17"/>
    <mergeCell ref="F15:F17"/>
    <mergeCell ref="B12:B14"/>
    <mergeCell ref="C12:C14"/>
    <mergeCell ref="D12:D14"/>
    <mergeCell ref="E12:E14"/>
    <mergeCell ref="F12:F14"/>
    <mergeCell ref="AQ2:AS2"/>
    <mergeCell ref="B26:B28"/>
    <mergeCell ref="C26:C28"/>
    <mergeCell ref="D26:D28"/>
    <mergeCell ref="E26:E28"/>
    <mergeCell ref="F26:F28"/>
    <mergeCell ref="B18:B21"/>
    <mergeCell ref="C18:C21"/>
    <mergeCell ref="D18:D21"/>
    <mergeCell ref="E18:E21"/>
    <mergeCell ref="F18:F21"/>
    <mergeCell ref="B22:B25"/>
    <mergeCell ref="C22:C25"/>
    <mergeCell ref="D22:D25"/>
    <mergeCell ref="E22:E25"/>
    <mergeCell ref="F22:F25"/>
  </mergeCells>
  <pageMargins left="0.7" right="0.7" top="0.75" bottom="0.75" header="0.3" footer="0.3"/>
  <pageSetup scale="1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27E8-FD4C-4517-A694-3A243EB6C02A}">
  <sheetPr>
    <tabColor rgb="FFFFC000"/>
  </sheetPr>
  <dimension ref="A2:AS44"/>
  <sheetViews>
    <sheetView showGridLines="0" zoomScale="70" zoomScaleNormal="70" workbookViewId="0">
      <pane ySplit="3" topLeftCell="A4" activePane="bottomLeft" state="frozen"/>
      <selection pane="bottomLeft" activeCell="B4" sqref="B4:B15"/>
    </sheetView>
  </sheetViews>
  <sheetFormatPr baseColWidth="10" defaultColWidth="12.140625" defaultRowHeight="12.75" customHeight="1" x14ac:dyDescent="0.25"/>
  <cols>
    <col min="1" max="1" width="3.140625" style="1" customWidth="1"/>
    <col min="2" max="2" width="38.42578125" style="1" customWidth="1"/>
    <col min="3" max="3" width="30.28515625" style="1" customWidth="1"/>
    <col min="4" max="4" width="46" style="1" customWidth="1"/>
    <col min="5" max="5" width="29.85546875" style="1" customWidth="1"/>
    <col min="6" max="6" width="62.7109375" style="1" customWidth="1"/>
    <col min="7" max="7" width="34.85546875" style="1" hidden="1" customWidth="1"/>
    <col min="8" max="8" width="55.140625" style="1" customWidth="1"/>
    <col min="9" max="9" width="33" style="1" customWidth="1"/>
    <col min="10" max="10" width="2.5703125" style="1" customWidth="1"/>
    <col min="11" max="11" width="36.140625" style="1" customWidth="1"/>
    <col min="12"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4" width="12.140625" style="1" customWidth="1"/>
    <col min="25" max="25" width="2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18.42578125" style="1" customWidth="1"/>
    <col min="44" max="44" width="20.140625" style="1" customWidth="1"/>
    <col min="45" max="45" width="18" style="1" customWidth="1"/>
    <col min="46" max="16384" width="12.140625" style="1"/>
  </cols>
  <sheetData>
    <row r="2" spans="1:45" s="180" customFormat="1" ht="63" customHeight="1" thickBot="1" x14ac:dyDescent="0.3">
      <c r="B2" s="233" t="s">
        <v>0</v>
      </c>
      <c r="C2" s="233"/>
      <c r="D2" s="233"/>
      <c r="E2" s="233"/>
      <c r="F2" s="233"/>
      <c r="G2" s="233"/>
      <c r="H2" s="233"/>
      <c r="I2" s="233"/>
      <c r="K2" s="227" t="s">
        <v>1</v>
      </c>
      <c r="L2" s="227"/>
      <c r="M2" s="227"/>
      <c r="N2" s="227"/>
      <c r="O2" s="227"/>
      <c r="P2" s="227"/>
      <c r="Q2" s="227"/>
      <c r="S2" s="227" t="s">
        <v>2</v>
      </c>
      <c r="T2" s="227"/>
      <c r="U2" s="227"/>
      <c r="V2" s="227"/>
      <c r="W2" s="227"/>
      <c r="Y2" s="227" t="s">
        <v>3</v>
      </c>
      <c r="Z2" s="227"/>
      <c r="AA2" s="227"/>
      <c r="AB2" s="227"/>
      <c r="AC2" s="227"/>
      <c r="AE2" s="227" t="s">
        <v>4</v>
      </c>
      <c r="AF2" s="227"/>
      <c r="AG2" s="227"/>
      <c r="AH2" s="227"/>
      <c r="AI2" s="227"/>
      <c r="AK2" s="227" t="s">
        <v>5</v>
      </c>
      <c r="AL2" s="227"/>
      <c r="AM2" s="227"/>
      <c r="AN2" s="227"/>
      <c r="AO2" s="227"/>
      <c r="AQ2" s="217" t="s">
        <v>370</v>
      </c>
      <c r="AR2" s="217"/>
      <c r="AS2" s="217"/>
    </row>
    <row r="3" spans="1:45" s="2" customFormat="1" ht="63" x14ac:dyDescent="0.25">
      <c r="B3" s="18" t="s">
        <v>6</v>
      </c>
      <c r="C3" s="18" t="s">
        <v>8</v>
      </c>
      <c r="D3" s="18" t="s">
        <v>9</v>
      </c>
      <c r="E3" s="18" t="s">
        <v>10</v>
      </c>
      <c r="F3" s="18" t="s">
        <v>11</v>
      </c>
      <c r="G3" s="18" t="s">
        <v>12</v>
      </c>
      <c r="H3" s="18" t="s">
        <v>13</v>
      </c>
      <c r="I3" s="18" t="s">
        <v>14</v>
      </c>
      <c r="J3" s="4"/>
      <c r="K3" s="5" t="s">
        <v>48</v>
      </c>
      <c r="L3" s="6" t="s">
        <v>16</v>
      </c>
      <c r="M3" s="6" t="s">
        <v>17</v>
      </c>
      <c r="N3" s="7" t="s">
        <v>18</v>
      </c>
      <c r="O3" s="7" t="s">
        <v>19</v>
      </c>
      <c r="P3" s="7" t="s">
        <v>20</v>
      </c>
      <c r="Q3" s="7" t="s">
        <v>21</v>
      </c>
      <c r="R3" s="4"/>
      <c r="S3" s="15" t="s">
        <v>22</v>
      </c>
      <c r="T3" s="15" t="s">
        <v>23</v>
      </c>
      <c r="U3" s="16" t="s">
        <v>49</v>
      </c>
      <c r="V3" s="17" t="s">
        <v>25</v>
      </c>
      <c r="W3" s="15" t="s">
        <v>26</v>
      </c>
      <c r="X3" s="4"/>
      <c r="Y3" s="15" t="s">
        <v>22</v>
      </c>
      <c r="Z3" s="15" t="s">
        <v>27</v>
      </c>
      <c r="AA3" s="16" t="s">
        <v>49</v>
      </c>
      <c r="AB3" s="17" t="s">
        <v>25</v>
      </c>
      <c r="AC3" s="15" t="s">
        <v>26</v>
      </c>
      <c r="AD3" s="4"/>
      <c r="AE3" s="15" t="s">
        <v>22</v>
      </c>
      <c r="AF3" s="15" t="s">
        <v>80</v>
      </c>
      <c r="AG3" s="16" t="s">
        <v>49</v>
      </c>
      <c r="AH3" s="17" t="s">
        <v>25</v>
      </c>
      <c r="AI3" s="15" t="s">
        <v>26</v>
      </c>
      <c r="AJ3" s="4"/>
      <c r="AK3" s="15" t="s">
        <v>22</v>
      </c>
      <c r="AL3" s="15" t="s">
        <v>29</v>
      </c>
      <c r="AM3" s="16" t="s">
        <v>49</v>
      </c>
      <c r="AN3" s="17" t="s">
        <v>25</v>
      </c>
      <c r="AO3" s="15" t="s">
        <v>26</v>
      </c>
      <c r="AQ3" s="211" t="s">
        <v>371</v>
      </c>
      <c r="AR3" s="212" t="s">
        <v>266</v>
      </c>
      <c r="AS3" s="212" t="s">
        <v>267</v>
      </c>
    </row>
    <row r="4" spans="1:45" s="120" customFormat="1" ht="85.5" customHeight="1" x14ac:dyDescent="0.25">
      <c r="B4" s="304" t="s">
        <v>226</v>
      </c>
      <c r="C4" s="304" t="s">
        <v>227</v>
      </c>
      <c r="D4" s="270" t="s">
        <v>228</v>
      </c>
      <c r="E4" s="274" t="s">
        <v>209</v>
      </c>
      <c r="F4" s="300" t="s">
        <v>365</v>
      </c>
      <c r="G4" s="303"/>
      <c r="H4" s="68" t="s">
        <v>229</v>
      </c>
      <c r="I4" s="68" t="s">
        <v>230</v>
      </c>
      <c r="J4" s="68"/>
      <c r="K4" s="68" t="s">
        <v>231</v>
      </c>
      <c r="L4" s="68"/>
      <c r="M4" s="135">
        <v>1</v>
      </c>
      <c r="N4" s="135">
        <v>1</v>
      </c>
      <c r="O4" s="135"/>
      <c r="P4" s="135"/>
      <c r="Q4" s="135"/>
      <c r="R4" s="135"/>
      <c r="S4" s="205"/>
      <c r="T4" s="205"/>
      <c r="U4" s="205"/>
      <c r="V4" s="206"/>
      <c r="W4" s="207"/>
      <c r="X4" s="138"/>
      <c r="Y4" s="207"/>
      <c r="Z4" s="208"/>
      <c r="AA4" s="205"/>
      <c r="AB4" s="205"/>
      <c r="AC4" s="205"/>
      <c r="AD4" s="135"/>
      <c r="AE4" s="205"/>
      <c r="AF4" s="205"/>
      <c r="AG4" s="205"/>
      <c r="AH4" s="206"/>
      <c r="AI4" s="207"/>
      <c r="AJ4" s="138"/>
      <c r="AK4" s="207"/>
      <c r="AL4" s="208"/>
      <c r="AM4" s="205"/>
      <c r="AN4" s="205"/>
      <c r="AO4" s="205"/>
      <c r="AQ4" s="54"/>
      <c r="AR4" s="54"/>
      <c r="AS4" s="54"/>
    </row>
    <row r="5" spans="1:45" s="120" customFormat="1" ht="55.5" customHeight="1" x14ac:dyDescent="0.25">
      <c r="A5" s="140"/>
      <c r="B5" s="305"/>
      <c r="C5" s="305"/>
      <c r="D5" s="271"/>
      <c r="E5" s="275"/>
      <c r="F5" s="302"/>
      <c r="G5" s="303"/>
      <c r="H5" s="141" t="s">
        <v>232</v>
      </c>
      <c r="I5" s="141" t="s">
        <v>233</v>
      </c>
      <c r="J5" s="68"/>
      <c r="K5" s="68" t="s">
        <v>234</v>
      </c>
      <c r="L5" s="68"/>
      <c r="M5" s="135">
        <v>1</v>
      </c>
      <c r="N5" s="135">
        <v>0.25</v>
      </c>
      <c r="O5" s="135">
        <v>0.25</v>
      </c>
      <c r="P5" s="135">
        <v>0.25</v>
      </c>
      <c r="Q5" s="135">
        <v>0.25</v>
      </c>
      <c r="R5" s="135"/>
      <c r="S5" s="135"/>
      <c r="T5" s="135"/>
      <c r="U5" s="135"/>
      <c r="V5" s="136"/>
      <c r="W5" s="137"/>
      <c r="X5" s="138"/>
      <c r="Y5" s="137"/>
      <c r="Z5" s="139"/>
      <c r="AA5" s="135"/>
      <c r="AB5" s="135"/>
      <c r="AC5" s="135"/>
      <c r="AD5" s="135"/>
      <c r="AE5" s="135"/>
      <c r="AF5" s="135"/>
      <c r="AG5" s="135"/>
      <c r="AH5" s="136"/>
      <c r="AI5" s="137"/>
      <c r="AJ5" s="138"/>
      <c r="AK5" s="137"/>
      <c r="AL5" s="139"/>
      <c r="AM5" s="135"/>
      <c r="AN5" s="135"/>
      <c r="AO5" s="135"/>
      <c r="AQ5" s="54"/>
      <c r="AR5" s="54"/>
      <c r="AS5" s="54"/>
    </row>
    <row r="6" spans="1:45" s="120" customFormat="1" ht="55.5" customHeight="1" x14ac:dyDescent="0.2">
      <c r="B6" s="305"/>
      <c r="C6" s="305"/>
      <c r="D6" s="271"/>
      <c r="E6" s="275"/>
      <c r="F6" s="300" t="s">
        <v>366</v>
      </c>
      <c r="G6" s="68"/>
      <c r="H6" s="142" t="s">
        <v>235</v>
      </c>
      <c r="I6" s="141" t="s">
        <v>236</v>
      </c>
      <c r="J6" s="68"/>
      <c r="K6" s="68" t="s">
        <v>237</v>
      </c>
      <c r="L6" s="68"/>
      <c r="M6" s="135">
        <v>1</v>
      </c>
      <c r="N6" s="135">
        <v>1</v>
      </c>
      <c r="O6" s="135"/>
      <c r="P6" s="135"/>
      <c r="Q6" s="135"/>
      <c r="R6" s="135"/>
      <c r="S6" s="135"/>
      <c r="T6" s="135"/>
      <c r="U6" s="135"/>
      <c r="V6" s="136"/>
      <c r="W6" s="137"/>
      <c r="X6" s="138"/>
      <c r="Y6" s="137"/>
      <c r="Z6" s="139"/>
      <c r="AA6" s="135"/>
      <c r="AB6" s="135"/>
      <c r="AC6" s="135"/>
      <c r="AD6" s="135"/>
      <c r="AE6" s="135"/>
      <c r="AF6" s="135"/>
      <c r="AG6" s="135"/>
      <c r="AH6" s="136"/>
      <c r="AI6" s="137"/>
      <c r="AJ6" s="138"/>
      <c r="AK6" s="137"/>
      <c r="AL6" s="139"/>
      <c r="AM6" s="135"/>
      <c r="AN6" s="135"/>
      <c r="AO6" s="135"/>
      <c r="AQ6" s="54"/>
      <c r="AR6" s="54"/>
      <c r="AS6" s="54"/>
    </row>
    <row r="7" spans="1:45" s="120" customFormat="1" ht="67.5" customHeight="1" x14ac:dyDescent="0.2">
      <c r="B7" s="305"/>
      <c r="C7" s="305"/>
      <c r="D7" s="271"/>
      <c r="E7" s="275"/>
      <c r="F7" s="302"/>
      <c r="G7" s="68"/>
      <c r="H7" s="142" t="s">
        <v>238</v>
      </c>
      <c r="I7" s="68" t="s">
        <v>239</v>
      </c>
      <c r="J7" s="68"/>
      <c r="K7" s="68" t="s">
        <v>237</v>
      </c>
      <c r="L7" s="68"/>
      <c r="M7" s="135">
        <v>1</v>
      </c>
      <c r="N7" s="135">
        <v>0.25</v>
      </c>
      <c r="O7" s="135">
        <v>0.25</v>
      </c>
      <c r="P7" s="135">
        <v>0.25</v>
      </c>
      <c r="Q7" s="135">
        <v>0.25</v>
      </c>
      <c r="R7" s="135"/>
      <c r="S7" s="135"/>
      <c r="T7" s="135"/>
      <c r="U7" s="135"/>
      <c r="V7" s="136"/>
      <c r="W7" s="137"/>
      <c r="X7" s="138"/>
      <c r="Y7" s="137"/>
      <c r="Z7" s="139"/>
      <c r="AA7" s="135"/>
      <c r="AB7" s="135"/>
      <c r="AC7" s="135"/>
      <c r="AD7" s="135"/>
      <c r="AE7" s="135"/>
      <c r="AF7" s="135"/>
      <c r="AG7" s="135"/>
      <c r="AH7" s="136"/>
      <c r="AI7" s="137"/>
      <c r="AJ7" s="138"/>
      <c r="AK7" s="137"/>
      <c r="AL7" s="139"/>
      <c r="AM7" s="135"/>
      <c r="AN7" s="135"/>
      <c r="AO7" s="135"/>
      <c r="AQ7" s="54"/>
      <c r="AR7" s="54"/>
      <c r="AS7" s="54"/>
    </row>
    <row r="8" spans="1:45" s="120" customFormat="1" ht="55.5" customHeight="1" x14ac:dyDescent="0.2">
      <c r="B8" s="305"/>
      <c r="C8" s="305"/>
      <c r="D8" s="271"/>
      <c r="E8" s="275"/>
      <c r="F8" s="300" t="s">
        <v>367</v>
      </c>
      <c r="G8" s="68"/>
      <c r="H8" s="142" t="s">
        <v>240</v>
      </c>
      <c r="I8" s="68" t="s">
        <v>241</v>
      </c>
      <c r="J8" s="68"/>
      <c r="K8" s="68" t="s">
        <v>237</v>
      </c>
      <c r="L8" s="68"/>
      <c r="M8" s="135">
        <v>1</v>
      </c>
      <c r="N8" s="135">
        <v>0.25</v>
      </c>
      <c r="O8" s="135">
        <v>0.25</v>
      </c>
      <c r="P8" s="135">
        <v>0.25</v>
      </c>
      <c r="Q8" s="135">
        <v>0.25</v>
      </c>
      <c r="R8" s="135"/>
      <c r="S8" s="135"/>
      <c r="T8" s="135"/>
      <c r="U8" s="135"/>
      <c r="V8" s="136"/>
      <c r="W8" s="137"/>
      <c r="X8" s="138"/>
      <c r="Y8" s="137"/>
      <c r="Z8" s="139"/>
      <c r="AA8" s="135"/>
      <c r="AB8" s="135"/>
      <c r="AC8" s="135"/>
      <c r="AD8" s="135"/>
      <c r="AE8" s="135"/>
      <c r="AF8" s="135"/>
      <c r="AG8" s="135"/>
      <c r="AH8" s="136"/>
      <c r="AI8" s="137"/>
      <c r="AJ8" s="138"/>
      <c r="AK8" s="137"/>
      <c r="AL8" s="139"/>
      <c r="AM8" s="135"/>
      <c r="AN8" s="135"/>
      <c r="AO8" s="135"/>
      <c r="AQ8" s="54"/>
      <c r="AR8" s="54"/>
      <c r="AS8" s="54"/>
    </row>
    <row r="9" spans="1:45" s="120" customFormat="1" ht="55.5" customHeight="1" x14ac:dyDescent="0.2">
      <c r="B9" s="305"/>
      <c r="C9" s="305"/>
      <c r="D9" s="271"/>
      <c r="E9" s="275"/>
      <c r="F9" s="302"/>
      <c r="G9" s="68"/>
      <c r="H9" s="142" t="s">
        <v>242</v>
      </c>
      <c r="I9" s="68" t="s">
        <v>241</v>
      </c>
      <c r="J9" s="68"/>
      <c r="K9" s="68" t="s">
        <v>237</v>
      </c>
      <c r="L9" s="68"/>
      <c r="M9" s="135">
        <v>1</v>
      </c>
      <c r="N9" s="135">
        <v>0.25</v>
      </c>
      <c r="O9" s="135">
        <v>0.25</v>
      </c>
      <c r="P9" s="135">
        <v>0.25</v>
      </c>
      <c r="Q9" s="135">
        <v>0.25</v>
      </c>
      <c r="R9" s="135"/>
      <c r="S9" s="135"/>
      <c r="T9" s="135"/>
      <c r="U9" s="135"/>
      <c r="V9" s="136"/>
      <c r="W9" s="137"/>
      <c r="X9" s="138"/>
      <c r="Y9" s="137"/>
      <c r="Z9" s="139"/>
      <c r="AA9" s="135"/>
      <c r="AB9" s="135"/>
      <c r="AC9" s="135"/>
      <c r="AD9" s="135"/>
      <c r="AE9" s="135"/>
      <c r="AF9" s="135"/>
      <c r="AG9" s="135"/>
      <c r="AH9" s="136"/>
      <c r="AI9" s="137"/>
      <c r="AJ9" s="138"/>
      <c r="AK9" s="137"/>
      <c r="AL9" s="139"/>
      <c r="AM9" s="135"/>
      <c r="AN9" s="135"/>
      <c r="AO9" s="135"/>
      <c r="AQ9" s="54"/>
      <c r="AR9" s="54"/>
      <c r="AS9" s="54"/>
    </row>
    <row r="10" spans="1:45" s="120" customFormat="1" ht="66.75" customHeight="1" x14ac:dyDescent="0.2">
      <c r="B10" s="305"/>
      <c r="C10" s="305"/>
      <c r="D10" s="271"/>
      <c r="E10" s="275"/>
      <c r="F10" s="300" t="s">
        <v>368</v>
      </c>
      <c r="G10" s="68"/>
      <c r="H10" s="142" t="s">
        <v>243</v>
      </c>
      <c r="I10" s="68" t="s">
        <v>244</v>
      </c>
      <c r="J10" s="68"/>
      <c r="K10" s="68" t="s">
        <v>245</v>
      </c>
      <c r="L10" s="68"/>
      <c r="M10" s="135" t="s">
        <v>246</v>
      </c>
      <c r="N10" s="135">
        <v>1</v>
      </c>
      <c r="O10" s="135"/>
      <c r="P10" s="135"/>
      <c r="Q10" s="135"/>
      <c r="R10" s="135"/>
      <c r="S10" s="135"/>
      <c r="T10" s="135"/>
      <c r="U10" s="135"/>
      <c r="V10" s="136"/>
      <c r="W10" s="137"/>
      <c r="X10" s="138"/>
      <c r="Y10" s="137"/>
      <c r="Z10" s="139"/>
      <c r="AA10" s="135"/>
      <c r="AB10" s="135"/>
      <c r="AC10" s="135"/>
      <c r="AD10" s="135"/>
      <c r="AE10" s="135"/>
      <c r="AF10" s="135"/>
      <c r="AG10" s="135"/>
      <c r="AH10" s="136"/>
      <c r="AI10" s="137"/>
      <c r="AJ10" s="138"/>
      <c r="AK10" s="137"/>
      <c r="AL10" s="139"/>
      <c r="AM10" s="135"/>
      <c r="AN10" s="135"/>
      <c r="AO10" s="135"/>
      <c r="AQ10" s="54"/>
      <c r="AR10" s="54"/>
      <c r="AS10" s="54"/>
    </row>
    <row r="11" spans="1:45" s="120" customFormat="1" ht="55.5" customHeight="1" x14ac:dyDescent="0.2">
      <c r="B11" s="305"/>
      <c r="C11" s="305"/>
      <c r="D11" s="271"/>
      <c r="E11" s="275"/>
      <c r="F11" s="301"/>
      <c r="G11" s="68"/>
      <c r="H11" s="142" t="s">
        <v>247</v>
      </c>
      <c r="I11" s="141" t="s">
        <v>233</v>
      </c>
      <c r="J11" s="68"/>
      <c r="K11" s="68" t="s">
        <v>245</v>
      </c>
      <c r="L11" s="68"/>
      <c r="M11" s="135">
        <v>1</v>
      </c>
      <c r="N11" s="135">
        <v>0.25</v>
      </c>
      <c r="O11" s="135">
        <v>0.25</v>
      </c>
      <c r="P11" s="135">
        <v>0.25</v>
      </c>
      <c r="Q11" s="135">
        <v>0.25</v>
      </c>
      <c r="R11" s="135"/>
      <c r="S11" s="135"/>
      <c r="T11" s="135"/>
      <c r="U11" s="135"/>
      <c r="V11" s="136"/>
      <c r="W11" s="137"/>
      <c r="X11" s="138"/>
      <c r="Y11" s="137"/>
      <c r="Z11" s="139"/>
      <c r="AA11" s="135"/>
      <c r="AB11" s="135"/>
      <c r="AC11" s="135"/>
      <c r="AD11" s="135"/>
      <c r="AE11" s="135"/>
      <c r="AF11" s="135"/>
      <c r="AG11" s="135"/>
      <c r="AH11" s="136"/>
      <c r="AI11" s="137"/>
      <c r="AJ11" s="138"/>
      <c r="AK11" s="137"/>
      <c r="AL11" s="139"/>
      <c r="AM11" s="135"/>
      <c r="AN11" s="135"/>
      <c r="AO11" s="135"/>
      <c r="AQ11" s="54"/>
      <c r="AR11" s="54"/>
      <c r="AS11" s="54"/>
    </row>
    <row r="12" spans="1:45" s="120" customFormat="1" ht="65.25" customHeight="1" x14ac:dyDescent="0.2">
      <c r="B12" s="305"/>
      <c r="C12" s="305"/>
      <c r="D12" s="271"/>
      <c r="E12" s="275"/>
      <c r="F12" s="301"/>
      <c r="G12" s="68"/>
      <c r="H12" s="143" t="s">
        <v>248</v>
      </c>
      <c r="I12" s="68" t="s">
        <v>249</v>
      </c>
      <c r="J12" s="68"/>
      <c r="K12" s="68" t="s">
        <v>245</v>
      </c>
      <c r="L12" s="68"/>
      <c r="M12" s="135">
        <v>1</v>
      </c>
      <c r="N12" s="135">
        <v>0.25</v>
      </c>
      <c r="O12" s="135">
        <v>0.25</v>
      </c>
      <c r="P12" s="135">
        <v>0.25</v>
      </c>
      <c r="Q12" s="135">
        <v>0.25</v>
      </c>
      <c r="R12" s="135"/>
      <c r="S12" s="135"/>
      <c r="T12" s="135"/>
      <c r="U12" s="135"/>
      <c r="V12" s="136"/>
      <c r="W12" s="137"/>
      <c r="X12" s="138"/>
      <c r="Y12" s="137"/>
      <c r="Z12" s="139"/>
      <c r="AA12" s="135"/>
      <c r="AB12" s="135"/>
      <c r="AC12" s="135"/>
      <c r="AD12" s="135"/>
      <c r="AE12" s="135"/>
      <c r="AF12" s="135"/>
      <c r="AG12" s="135"/>
      <c r="AH12" s="136"/>
      <c r="AI12" s="137"/>
      <c r="AJ12" s="138"/>
      <c r="AK12" s="137"/>
      <c r="AL12" s="139"/>
      <c r="AM12" s="135"/>
      <c r="AN12" s="135"/>
      <c r="AO12" s="135"/>
      <c r="AQ12" s="54"/>
      <c r="AR12" s="54"/>
      <c r="AS12" s="54"/>
    </row>
    <row r="13" spans="1:45" s="120" customFormat="1" ht="55.5" customHeight="1" x14ac:dyDescent="0.2">
      <c r="B13" s="305"/>
      <c r="C13" s="305"/>
      <c r="D13" s="271"/>
      <c r="E13" s="275"/>
      <c r="F13" s="301"/>
      <c r="G13" s="68"/>
      <c r="H13" s="143" t="s">
        <v>250</v>
      </c>
      <c r="I13" s="68" t="s">
        <v>251</v>
      </c>
      <c r="J13" s="68"/>
      <c r="K13" s="68" t="s">
        <v>245</v>
      </c>
      <c r="L13" s="68"/>
      <c r="M13" s="135">
        <v>1</v>
      </c>
      <c r="N13" s="135">
        <v>1</v>
      </c>
      <c r="O13" s="135"/>
      <c r="P13" s="135"/>
      <c r="Q13" s="135"/>
      <c r="R13" s="135"/>
      <c r="S13" s="135"/>
      <c r="T13" s="135"/>
      <c r="U13" s="135"/>
      <c r="V13" s="136"/>
      <c r="W13" s="137"/>
      <c r="X13" s="138"/>
      <c r="Y13" s="137"/>
      <c r="Z13" s="139"/>
      <c r="AA13" s="135"/>
      <c r="AB13" s="135"/>
      <c r="AC13" s="135"/>
      <c r="AD13" s="135"/>
      <c r="AE13" s="135"/>
      <c r="AF13" s="135"/>
      <c r="AG13" s="135"/>
      <c r="AH13" s="136"/>
      <c r="AI13" s="137"/>
      <c r="AJ13" s="138"/>
      <c r="AK13" s="137"/>
      <c r="AL13" s="139"/>
      <c r="AM13" s="135"/>
      <c r="AN13" s="135"/>
      <c r="AO13" s="135"/>
      <c r="AQ13" s="54"/>
      <c r="AR13" s="54"/>
      <c r="AS13" s="54"/>
    </row>
    <row r="14" spans="1:45" s="120" customFormat="1" ht="67.5" customHeight="1" x14ac:dyDescent="0.25">
      <c r="B14" s="305"/>
      <c r="C14" s="305"/>
      <c r="D14" s="271"/>
      <c r="E14" s="275"/>
      <c r="F14" s="301"/>
      <c r="G14" s="68"/>
      <c r="H14" s="68" t="s">
        <v>252</v>
      </c>
      <c r="I14" s="68" t="s">
        <v>253</v>
      </c>
      <c r="J14" s="68"/>
      <c r="K14" s="68" t="s">
        <v>245</v>
      </c>
      <c r="L14" s="68"/>
      <c r="M14" s="135">
        <v>1</v>
      </c>
      <c r="N14" s="135">
        <v>1</v>
      </c>
      <c r="O14" s="135"/>
      <c r="P14" s="135"/>
      <c r="Q14" s="135"/>
      <c r="R14" s="135"/>
      <c r="S14" s="135"/>
      <c r="T14" s="135"/>
      <c r="U14" s="135"/>
      <c r="V14" s="136"/>
      <c r="W14" s="137"/>
      <c r="X14" s="138"/>
      <c r="Y14" s="137"/>
      <c r="Z14" s="139"/>
      <c r="AA14" s="135"/>
      <c r="AB14" s="135"/>
      <c r="AC14" s="135"/>
      <c r="AD14" s="135"/>
      <c r="AE14" s="135"/>
      <c r="AF14" s="135"/>
      <c r="AG14" s="135"/>
      <c r="AH14" s="136"/>
      <c r="AI14" s="137"/>
      <c r="AJ14" s="138"/>
      <c r="AK14" s="137"/>
      <c r="AL14" s="139"/>
      <c r="AM14" s="135"/>
      <c r="AN14" s="135"/>
      <c r="AO14" s="135"/>
      <c r="AQ14" s="54"/>
      <c r="AR14" s="54"/>
      <c r="AS14" s="54"/>
    </row>
    <row r="15" spans="1:45" s="120" customFormat="1" ht="55.5" customHeight="1" x14ac:dyDescent="0.25">
      <c r="B15" s="306"/>
      <c r="C15" s="306"/>
      <c r="D15" s="272"/>
      <c r="E15" s="276"/>
      <c r="F15" s="302"/>
      <c r="G15" s="68"/>
      <c r="H15" s="68" t="s">
        <v>254</v>
      </c>
      <c r="I15" s="68" t="s">
        <v>233</v>
      </c>
      <c r="J15" s="68"/>
      <c r="K15" s="68" t="s">
        <v>245</v>
      </c>
      <c r="L15" s="68"/>
      <c r="M15" s="135">
        <v>1</v>
      </c>
      <c r="N15" s="135">
        <v>0.25</v>
      </c>
      <c r="O15" s="135">
        <v>0.25</v>
      </c>
      <c r="P15" s="135">
        <v>0.25</v>
      </c>
      <c r="Q15" s="135">
        <v>0.25</v>
      </c>
      <c r="R15" s="135"/>
      <c r="S15" s="135"/>
      <c r="T15" s="135"/>
      <c r="U15" s="135"/>
      <c r="V15" s="136"/>
      <c r="W15" s="137"/>
      <c r="X15" s="138"/>
      <c r="Y15" s="137"/>
      <c r="Z15" s="139"/>
      <c r="AA15" s="135"/>
      <c r="AB15" s="135"/>
      <c r="AC15" s="135"/>
      <c r="AD15" s="135"/>
      <c r="AE15" s="135"/>
      <c r="AF15" s="135"/>
      <c r="AG15" s="135"/>
      <c r="AH15" s="136"/>
      <c r="AI15" s="137"/>
      <c r="AJ15" s="138"/>
      <c r="AK15" s="137"/>
      <c r="AL15" s="139"/>
      <c r="AM15" s="135"/>
      <c r="AN15" s="135"/>
      <c r="AO15" s="135"/>
      <c r="AQ15" s="54"/>
      <c r="AR15" s="54"/>
      <c r="AS15" s="54"/>
    </row>
    <row r="16" spans="1:45" s="120" customFormat="1" ht="12.75" customHeight="1" x14ac:dyDescent="0.25"/>
    <row r="17" s="120" customFormat="1" ht="12.75" customHeight="1" x14ac:dyDescent="0.25"/>
    <row r="18" s="120" customFormat="1" ht="12.75" customHeight="1" x14ac:dyDescent="0.25"/>
    <row r="19" s="120" customFormat="1" ht="12.75" customHeight="1" x14ac:dyDescent="0.25"/>
    <row r="20" s="120" customFormat="1" ht="12.75" customHeight="1" x14ac:dyDescent="0.25"/>
    <row r="21" s="120" customFormat="1" ht="12.75" customHeight="1" x14ac:dyDescent="0.25"/>
    <row r="22" s="120" customFormat="1" ht="12.75" customHeight="1" x14ac:dyDescent="0.25"/>
    <row r="23" s="120" customFormat="1" ht="12.75" customHeight="1" x14ac:dyDescent="0.25"/>
    <row r="24" s="120" customFormat="1" ht="12.75" customHeight="1" x14ac:dyDescent="0.25"/>
    <row r="25" s="120" customFormat="1" ht="12.75" customHeight="1" x14ac:dyDescent="0.25"/>
    <row r="26" s="120" customFormat="1" ht="12.75" customHeight="1" x14ac:dyDescent="0.25"/>
    <row r="27" s="120" customFormat="1" ht="12.75" customHeight="1" x14ac:dyDescent="0.25"/>
    <row r="28" s="120" customFormat="1" ht="12.75" customHeight="1" x14ac:dyDescent="0.25"/>
    <row r="29" s="120" customFormat="1" ht="12.75" customHeight="1" x14ac:dyDescent="0.25"/>
    <row r="30" s="120" customFormat="1" ht="12.75" customHeight="1" x14ac:dyDescent="0.25"/>
    <row r="31" s="120" customFormat="1" ht="12.75" customHeight="1" x14ac:dyDescent="0.25"/>
    <row r="32" s="120" customFormat="1" ht="12.75" customHeight="1" x14ac:dyDescent="0.25"/>
    <row r="33" s="120" customFormat="1" ht="12.75" customHeight="1" x14ac:dyDescent="0.25"/>
    <row r="34" s="120" customFormat="1" ht="12.75" customHeight="1" x14ac:dyDescent="0.25"/>
    <row r="35" s="120" customFormat="1" ht="12.75" customHeight="1" x14ac:dyDescent="0.25"/>
    <row r="36" s="120" customFormat="1" ht="12.75" customHeight="1" x14ac:dyDescent="0.25"/>
    <row r="37" s="120" customFormat="1" ht="12.75" customHeight="1" x14ac:dyDescent="0.25"/>
    <row r="38" s="120" customFormat="1" ht="12.75" customHeight="1" x14ac:dyDescent="0.25"/>
    <row r="39" s="120" customFormat="1" ht="12.75" customHeight="1" x14ac:dyDescent="0.25"/>
    <row r="40" s="120" customFormat="1" ht="12.75" customHeight="1" x14ac:dyDescent="0.25"/>
    <row r="41" s="120" customFormat="1" ht="12.75" customHeight="1" x14ac:dyDescent="0.25"/>
    <row r="42" s="120" customFormat="1" ht="12.75" customHeight="1" x14ac:dyDescent="0.25"/>
    <row r="43" s="120" customFormat="1" ht="12.75" customHeight="1" x14ac:dyDescent="0.25"/>
    <row r="44" s="120" customFormat="1" ht="12.75" customHeight="1" x14ac:dyDescent="0.25"/>
  </sheetData>
  <mergeCells count="16">
    <mergeCell ref="AQ2:AS2"/>
    <mergeCell ref="F10:F15"/>
    <mergeCell ref="AE2:AI2"/>
    <mergeCell ref="AK2:AO2"/>
    <mergeCell ref="F4:F5"/>
    <mergeCell ref="F6:F7"/>
    <mergeCell ref="F8:F9"/>
    <mergeCell ref="G4:G5"/>
    <mergeCell ref="B2:I2"/>
    <mergeCell ref="K2:Q2"/>
    <mergeCell ref="S2:W2"/>
    <mergeCell ref="Y2:AC2"/>
    <mergeCell ref="C4:C15"/>
    <mergeCell ref="B4:B15"/>
    <mergeCell ref="E4:E15"/>
    <mergeCell ref="D4:D15"/>
  </mergeCells>
  <pageMargins left="0.7" right="0.7" top="0.75" bottom="0.75" header="0.3" footer="0.3"/>
  <pageSetup scale="1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73E2-7144-45FF-8142-D3F863DD6CF3}">
  <sheetPr>
    <tabColor rgb="FFFFC000"/>
  </sheetPr>
  <dimension ref="A2:AS5"/>
  <sheetViews>
    <sheetView tabSelected="1" zoomScale="70" zoomScaleNormal="70" workbookViewId="0">
      <pane ySplit="3" topLeftCell="A4" activePane="bottomLeft" state="frozen"/>
      <selection pane="bottomLeft" activeCell="F4" sqref="F4"/>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22.140625" style="1" customWidth="1"/>
    <col min="44" max="44" width="22.85546875" style="1" customWidth="1"/>
    <col min="45" max="45" width="25" style="1" customWidth="1"/>
    <col min="46" max="16384" width="12.140625" style="1"/>
  </cols>
  <sheetData>
    <row r="2" spans="1:45" s="180" customFormat="1" ht="63" customHeight="1" thickBot="1" x14ac:dyDescent="0.3">
      <c r="B2" s="233" t="s">
        <v>0</v>
      </c>
      <c r="C2" s="233"/>
      <c r="D2" s="233"/>
      <c r="E2" s="233"/>
      <c r="F2" s="233"/>
      <c r="G2" s="233"/>
      <c r="H2" s="233"/>
      <c r="I2" s="233"/>
      <c r="K2" s="227" t="s">
        <v>130</v>
      </c>
      <c r="L2" s="227"/>
      <c r="M2" s="227"/>
      <c r="N2" s="227"/>
      <c r="O2" s="227"/>
      <c r="P2" s="227"/>
      <c r="Q2" s="227"/>
      <c r="S2" s="228" t="s">
        <v>2</v>
      </c>
      <c r="T2" s="228"/>
      <c r="U2" s="228"/>
      <c r="V2" s="228"/>
      <c r="W2" s="228"/>
      <c r="Y2" s="228" t="s">
        <v>3</v>
      </c>
      <c r="Z2" s="228"/>
      <c r="AA2" s="228"/>
      <c r="AB2" s="228"/>
      <c r="AC2" s="228"/>
      <c r="AE2" s="228" t="s">
        <v>4</v>
      </c>
      <c r="AF2" s="228"/>
      <c r="AG2" s="228"/>
      <c r="AH2" s="228"/>
      <c r="AI2" s="228"/>
      <c r="AK2" s="228" t="s">
        <v>5</v>
      </c>
      <c r="AL2" s="228"/>
      <c r="AM2" s="228"/>
      <c r="AN2" s="228"/>
      <c r="AO2" s="228"/>
      <c r="AQ2" s="217" t="s">
        <v>370</v>
      </c>
      <c r="AR2" s="217"/>
      <c r="AS2" s="217"/>
    </row>
    <row r="3" spans="1:45" s="2" customFormat="1" ht="63" x14ac:dyDescent="0.25">
      <c r="B3" s="209" t="s">
        <v>6</v>
      </c>
      <c r="C3" s="209" t="s">
        <v>8</v>
      </c>
      <c r="D3" s="209" t="s">
        <v>9</v>
      </c>
      <c r="E3" s="209" t="s">
        <v>10</v>
      </c>
      <c r="F3" s="209" t="s">
        <v>11</v>
      </c>
      <c r="G3" s="209" t="s">
        <v>12</v>
      </c>
      <c r="H3" s="209" t="s">
        <v>13</v>
      </c>
      <c r="I3" s="209" t="s">
        <v>14</v>
      </c>
      <c r="K3" s="199" t="s">
        <v>48</v>
      </c>
      <c r="L3" s="200" t="s">
        <v>16</v>
      </c>
      <c r="M3" s="200" t="s">
        <v>17</v>
      </c>
      <c r="N3" s="201" t="s">
        <v>18</v>
      </c>
      <c r="O3" s="201" t="s">
        <v>19</v>
      </c>
      <c r="P3" s="201" t="s">
        <v>20</v>
      </c>
      <c r="Q3" s="201" t="s">
        <v>21</v>
      </c>
      <c r="S3" s="202" t="s">
        <v>22</v>
      </c>
      <c r="T3" s="202" t="s">
        <v>23</v>
      </c>
      <c r="U3" s="203" t="s">
        <v>49</v>
      </c>
      <c r="V3" s="204" t="s">
        <v>25</v>
      </c>
      <c r="W3" s="202" t="s">
        <v>26</v>
      </c>
      <c r="Y3" s="202" t="s">
        <v>22</v>
      </c>
      <c r="Z3" s="202" t="s">
        <v>27</v>
      </c>
      <c r="AA3" s="203" t="s">
        <v>49</v>
      </c>
      <c r="AB3" s="204" t="s">
        <v>25</v>
      </c>
      <c r="AC3" s="202" t="s">
        <v>26</v>
      </c>
      <c r="AE3" s="202" t="s">
        <v>22</v>
      </c>
      <c r="AF3" s="202" t="s">
        <v>28</v>
      </c>
      <c r="AG3" s="203" t="s">
        <v>49</v>
      </c>
      <c r="AH3" s="204" t="s">
        <v>25</v>
      </c>
      <c r="AI3" s="202" t="s">
        <v>26</v>
      </c>
      <c r="AK3" s="202" t="s">
        <v>22</v>
      </c>
      <c r="AL3" s="202" t="s">
        <v>29</v>
      </c>
      <c r="AM3" s="203" t="s">
        <v>49</v>
      </c>
      <c r="AN3" s="204" t="s">
        <v>25</v>
      </c>
      <c r="AO3" s="202" t="s">
        <v>26</v>
      </c>
      <c r="AQ3" s="211" t="s">
        <v>371</v>
      </c>
      <c r="AR3" s="212" t="s">
        <v>266</v>
      </c>
      <c r="AS3" s="212" t="s">
        <v>267</v>
      </c>
    </row>
    <row r="4" spans="1:45" s="120" customFormat="1" ht="139.5" customHeight="1" x14ac:dyDescent="0.25">
      <c r="B4" s="307" t="s">
        <v>255</v>
      </c>
      <c r="C4" s="307" t="s">
        <v>132</v>
      </c>
      <c r="D4" s="262" t="s">
        <v>256</v>
      </c>
      <c r="E4" s="307" t="s">
        <v>257</v>
      </c>
      <c r="F4" s="210" t="s">
        <v>258</v>
      </c>
      <c r="G4" s="210" t="s">
        <v>259</v>
      </c>
      <c r="H4" s="210" t="s">
        <v>260</v>
      </c>
      <c r="I4" s="54" t="s">
        <v>261</v>
      </c>
      <c r="K4" s="146" t="s">
        <v>369</v>
      </c>
      <c r="L4" s="68" t="s">
        <v>120</v>
      </c>
      <c r="M4" s="147">
        <v>2</v>
      </c>
      <c r="N4" s="68">
        <v>0</v>
      </c>
      <c r="O4" s="68">
        <v>1</v>
      </c>
      <c r="P4" s="68">
        <v>0</v>
      </c>
      <c r="Q4" s="68">
        <v>1</v>
      </c>
      <c r="S4" s="68"/>
      <c r="T4" s="68"/>
      <c r="U4" s="68"/>
      <c r="V4" s="68"/>
      <c r="W4" s="123"/>
      <c r="Y4" s="68"/>
      <c r="Z4" s="69"/>
      <c r="AA4" s="68"/>
      <c r="AB4" s="68"/>
      <c r="AC4" s="123"/>
      <c r="AE4" s="54"/>
      <c r="AF4" s="70"/>
      <c r="AG4" s="54"/>
      <c r="AH4" s="54"/>
      <c r="AI4" s="148"/>
      <c r="AK4" s="68"/>
      <c r="AL4" s="68"/>
      <c r="AM4" s="68"/>
      <c r="AN4" s="68"/>
      <c r="AO4" s="68"/>
      <c r="AQ4" s="54"/>
      <c r="AR4" s="54"/>
      <c r="AS4" s="54"/>
    </row>
    <row r="5" spans="1:45" s="120" customFormat="1" ht="161.25" customHeight="1" x14ac:dyDescent="0.25">
      <c r="A5" s="140"/>
      <c r="B5" s="307"/>
      <c r="C5" s="307"/>
      <c r="D5" s="262"/>
      <c r="E5" s="307"/>
      <c r="F5" s="210" t="s">
        <v>262</v>
      </c>
      <c r="G5" s="145"/>
      <c r="H5" s="210" t="s">
        <v>263</v>
      </c>
      <c r="I5" s="145" t="s">
        <v>264</v>
      </c>
      <c r="K5" s="146" t="s">
        <v>369</v>
      </c>
      <c r="L5" s="68" t="s">
        <v>120</v>
      </c>
      <c r="M5" s="149">
        <v>3</v>
      </c>
      <c r="N5" s="68">
        <v>1</v>
      </c>
      <c r="O5" s="68">
        <v>1</v>
      </c>
      <c r="P5" s="68">
        <v>1</v>
      </c>
      <c r="Q5" s="68">
        <v>0</v>
      </c>
      <c r="S5" s="68"/>
      <c r="T5" s="68"/>
      <c r="U5" s="68"/>
      <c r="V5" s="68"/>
      <c r="W5" s="68"/>
      <c r="Y5" s="69"/>
      <c r="Z5" s="69"/>
      <c r="AA5" s="68"/>
      <c r="AB5" s="68"/>
      <c r="AC5" s="123"/>
      <c r="AE5" s="111"/>
      <c r="AF5" s="111"/>
      <c r="AG5" s="132"/>
      <c r="AH5" s="132"/>
      <c r="AI5" s="123"/>
      <c r="AK5" s="68"/>
      <c r="AL5" s="68"/>
      <c r="AM5" s="68"/>
      <c r="AN5" s="68"/>
      <c r="AO5" s="68"/>
      <c r="AQ5" s="54"/>
      <c r="AR5" s="54"/>
      <c r="AS5" s="54"/>
    </row>
  </sheetData>
  <mergeCells count="11">
    <mergeCell ref="AQ2:AS2"/>
    <mergeCell ref="C4:C5"/>
    <mergeCell ref="D4:D5"/>
    <mergeCell ref="B4:B5"/>
    <mergeCell ref="E4:E5"/>
    <mergeCell ref="AK2:AO2"/>
    <mergeCell ref="B2:I2"/>
    <mergeCell ref="K2:Q2"/>
    <mergeCell ref="S2:W2"/>
    <mergeCell ref="Y2:AC2"/>
    <mergeCell ref="AE2:AI2"/>
  </mergeCells>
  <pageMargins left="0.7" right="0.7" top="0.75" bottom="0.75" header="0.3" footer="0.3"/>
  <pageSetup scale="1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SPE 2026 (1)</vt:lpstr>
      <vt:lpstr>SCS 2026 (2)</vt:lpstr>
      <vt:lpstr>COMUNICACIONES  2026 (3)</vt:lpstr>
      <vt:lpstr>COMUNIDADES ENERGETICAS (4)</vt:lpstr>
      <vt:lpstr>GABYS (5)</vt:lpstr>
      <vt:lpstr>2026 JURIDICA (6)</vt:lpstr>
      <vt:lpstr>2026 PLANEACIÓN OE (7)</vt:lpstr>
      <vt:lpstr>2026 TH (8)</vt:lpstr>
      <vt:lpstr>UCID (9)</vt:lpstr>
      <vt:lpstr>2026 TSI (10)</vt:lpstr>
      <vt:lpstr>2026 CONTROL INTERNO (11)</vt:lpstr>
      <vt:lpstr>FINANCIERA 2026 (12)</vt:lpstr>
      <vt:lpstr>'2026 JURIDICA (6)'!Área_de_impresión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  PINZON CORREA</dc:creator>
  <cp:keywords/>
  <dc:description/>
  <cp:lastModifiedBy>JOHANNA  PINZON CORREA</cp:lastModifiedBy>
  <cp:revision/>
  <dcterms:created xsi:type="dcterms:W3CDTF">2025-11-12T14:05:31Z</dcterms:created>
  <dcterms:modified xsi:type="dcterms:W3CDTF">2026-01-29T16:18:35Z</dcterms:modified>
  <cp:category/>
  <cp:contentStatus/>
</cp:coreProperties>
</file>